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Lisez-moi" sheetId="1" state="visible" r:id="rId3"/>
    <sheet name="Référentiel" sheetId="2" state="visible" r:id="rId4"/>
    <sheet name="Calculs" sheetId="3" state="visible" r:id="rId5"/>
    <sheet name="Synthèse" sheetId="4" state="visible" r:id="rId6"/>
  </sheets>
  <definedNames>
    <definedName function="false" hidden="true" localSheetId="1" name="_xlnm._FilterDatabase" vbProcedure="false">Référentiel!$A$1:$R$47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1" authorId="0">
      <text>
        <r>
          <rPr>
            <sz val="10"/>
            <rFont val="Arial"/>
            <family val="2"/>
          </rPr>
          <t xml:space="preserve">Laissé vide : numérotation des ESRS révisées non vérifiée pour ce fichier.</t>
        </r>
      </text>
    </comment>
    <comment ref="L1" authorId="0">
      <text>
        <r>
          <rPr>
            <sz val="10"/>
            <rFont val="Arial"/>
            <family val="2"/>
          </rPr>
          <t xml:space="preserve">Choisissez oui ou non dans la liste. L'onglet Synthèse compte les « oui ».</t>
        </r>
      </text>
    </comment>
  </commentList>
</comments>
</file>

<file path=xl/sharedStrings.xml><?xml version="1.0" encoding="utf-8"?>
<sst xmlns="http://schemas.openxmlformats.org/spreadsheetml/2006/main" count="560" uniqueCount="410">
  <si>
    <t xml:space="preserve">Référentiel d'indicateurs RSE — indicateursrse.fr by Intersektion</t>
  </si>
  <si>
    <t xml:space="preserve">Version du 30 octobre 2026. Fichier libre de réutilisation avec mention de la source (indicateursrse.fr).</t>
  </si>
  <si>
    <t xml:space="preserve">À quoi sert ce fichier ?</t>
  </si>
  <si>
    <t xml:space="preserve">Il liste 46 indicateurs RSE classés par pilier (environnement, social, gouvernance et achats), avec leur définition, leur formule de calcul, leur unité, la source de données à mobiliser et la fréquence de suivi conseillée.</t>
  </si>
  <si>
    <t xml:space="preserve">Choisissez ceux que vous suivez dans la colonne « Suivi (oui/non) », nommez un responsable, saisissez vos valeurs : l'onglet « Synthèse » compte les indicateurs retenus et l'onglet « Calculs » fait les calculs les plus courants.</t>
  </si>
  <si>
    <t xml:space="preserve">Légende</t>
  </si>
  <si>
    <t xml:space="preserve">Cellules sur fond jaune : à remplir par vous. Texte bleu : valeurs saisies (les valeurs de l'onglet « Calculs » sont des exemples à remplacer). Texte noir : formules, ne pas modifier.</t>
  </si>
  <si>
    <t xml:space="preserve">Colonne « Norme volontaire »</t>
  </si>
  <si>
    <t xml:space="preserve">Elle renvoie au module et au paragraphe de la norme volontaire de reporting adoptée par la Commission européenne le 3 juillet 2026 (acte délégué C(2026) 5011, annexe I, issue de la VSME de l'EFRAG). B = module de base, C = module complet. Correspondances vérifiées sur le texte de l'annexe transmis au Conseil (document ST 11697/26 ADD 1). Une case vide signifie qu'aucun point de données équivalent n'a été vérifié : l'indicateur reste utile pour le pilotage.</t>
  </si>
  <si>
    <t xml:space="preserve">La norme demande un nombre et un taux d'accidents, un taux de rotation, etc., sans imposer de formule : indiquez la convention retenue dans la colonne « Commentaire / méthode ».</t>
  </si>
  <si>
    <t xml:space="preserve">Colonne « ESRS révisées »</t>
  </si>
  <si>
    <t xml:space="preserve">Laissée vide volontairement : la numérotation des points de données des ESRS révisées (acte délégué C(2026) 5010, applicable aux exercices ouverts à partir du 1er janvier 2027) n'a pas été vérifiée pour ce fichier. Les entreprises soumises à la CSRD (plus de 1 000 salariés et 450 M€ de chiffre d'affaires net) la renseigneront à partir du texte officiel. Voir guidecsrd.fr.</t>
  </si>
  <si>
    <t xml:space="preserve">Facteurs d'émission</t>
  </si>
  <si>
    <t xml:space="preserve">Aucun facteur d'émission n'est fourni dans ce fichier. Prenez-les dans la Base Empreinte de l'ADEME (base-empreinte.ademe.fr), en notant l'identifiant et la version du facteur utilisé.</t>
  </si>
  <si>
    <t xml:space="preserve">Sources</t>
  </si>
  <si>
    <t xml:space="preserve">INRS, statistiques AT-MP (formules du taux de fréquence et du taux de gravité) : https://www.inrs.fr/demarche/atmp/statistiques-nationales.html</t>
  </si>
  <si>
    <t xml:space="preserve">Service-public.fr, index de l'égalité professionnelle : https://entreprendre.service-public.gouv.fr/vosdroits/F35103</t>
  </si>
  <si>
    <t xml:space="preserve">Service-public.fr, obligation d'emploi des travailleurs handicapés : https://entreprendre.service-public.gouv.fr/vosdroits/F22523</t>
  </si>
  <si>
    <t xml:space="preserve">Commission européenne, acte délégué C(2026) 5011 : https://ec.europa.eu/finance/docs/level-2-measures/csrd-delegated-act-2026-5011_en.pdf</t>
  </si>
  <si>
    <t xml:space="preserve">Conseil de l'UE, annexes de C(2026) 5011 (ST 11697/26 ADD 1) : https://data.consilium.europa.eu/doc/document/ST-11697-2026-ADD-1/en/pdf</t>
  </si>
  <si>
    <t xml:space="preserve">ADEME, Base Empreinte : https://base-empreinte.ademe.fr/</t>
  </si>
  <si>
    <t xml:space="preserve">Besoin d'aide pour choisir et fiabiliser vos indicateurs ? Intersektion, cabinet de conseil RSE, QSE et certification ISO : https://intersektion.fr/logiciel-rse/?utm_source=indicateursrse.fr&amp;utm_medium=satellite&amp;utm_campaign=indicateurs-rse</t>
  </si>
  <si>
    <t xml:space="preserve">ID</t>
  </si>
  <si>
    <t xml:space="preserve">Pilier</t>
  </si>
  <si>
    <t xml:space="preserve">Thème</t>
  </si>
  <si>
    <t xml:space="preserve">Indicateur</t>
  </si>
  <si>
    <t xml:space="preserve">Définition</t>
  </si>
  <si>
    <t xml:space="preserve">Formule de calcul</t>
  </si>
  <si>
    <t xml:space="preserve">Unité</t>
  </si>
  <si>
    <t xml:space="preserve">Source de données</t>
  </si>
  <si>
    <t xml:space="preserve">Fréquence conseillée</t>
  </si>
  <si>
    <t xml:space="preserve">Norme volontaire (C(2026) 5011, annexe I)</t>
  </si>
  <si>
    <t xml:space="preserve">ESRS révisées (datapoint)</t>
  </si>
  <si>
    <t xml:space="preserve">Suivi (oui/non)</t>
  </si>
  <si>
    <t xml:space="preserve">Responsable</t>
  </si>
  <si>
    <t xml:space="preserve">Valeur N-1</t>
  </si>
  <si>
    <t xml:space="preserve">Valeur N</t>
  </si>
  <si>
    <t xml:space="preserve">Évolution N / N-1</t>
  </si>
  <si>
    <t xml:space="preserve">Cible</t>
  </si>
  <si>
    <t xml:space="preserve">Commentaire / méthode retenue</t>
  </si>
  <si>
    <t xml:space="preserve">E01</t>
  </si>
  <si>
    <t xml:space="preserve">Environnement</t>
  </si>
  <si>
    <t xml:space="preserve">Énergie</t>
  </si>
  <si>
    <t xml:space="preserve">Consommation totale d'énergie</t>
  </si>
  <si>
    <t xml:space="preserve">Toute l'énergie consommée sur l'année par les sites et les véhicules : électricité, gaz, fioul, carburants, chaleur achetée.</t>
  </si>
  <si>
    <t xml:space="preserve">Somme des consommations de chaque énergie, converties en MWh (1 MWh = 1 000 kWh)</t>
  </si>
  <si>
    <t xml:space="preserve">MWh</t>
  </si>
  <si>
    <t xml:space="preserve">Factures d'énergie, relevés des fournisseurs, cartes carburant</t>
  </si>
  <si>
    <t xml:space="preserve">Mensuelle (suivi), annuelle (publication)</t>
  </si>
  <si>
    <t xml:space="preserve">B3 §32</t>
  </si>
  <si>
    <t xml:space="preserve">E02</t>
  </si>
  <si>
    <t xml:space="preserve">Part d'énergie renouvelable</t>
  </si>
  <si>
    <t xml:space="preserve">Part de la consommation d'énergie couverte par une source renouvelable (électricité verte avec garanties d'origine, biomasse, autoconsommation solaire).</t>
  </si>
  <si>
    <t xml:space="preserve">MWh d'origine renouvelable ÷ MWh totaux × 100</t>
  </si>
  <si>
    <t xml:space="preserve">%</t>
  </si>
  <si>
    <t xml:space="preserve">Contrats et factures d'électricité (garanties d'origine), relevés de production</t>
  </si>
  <si>
    <t xml:space="preserve">Annuelle</t>
  </si>
  <si>
    <t xml:space="preserve">B3 §32 (ventilation si disponible)</t>
  </si>
  <si>
    <t xml:space="preserve">E03</t>
  </si>
  <si>
    <t xml:space="preserve">Climat</t>
  </si>
  <si>
    <t xml:space="preserve">Émissions de GES – scope 1</t>
  </si>
  <si>
    <t xml:space="preserve">Émissions directes : combustion de gaz, fioul et carburants dans vos installations et véhicules, fuites de fluides frigorigènes.</t>
  </si>
  <si>
    <t xml:space="preserve">Σ (quantité de combustible × facteur d'émission Base Empreinte) + Σ (kg de fluide rechargé × PRG du fluide)</t>
  </si>
  <si>
    <t xml:space="preserve">tCO2e</t>
  </si>
  <si>
    <t xml:space="preserve">Factures d'énergie, cartes carburant, fiches d'intervention sur les équipements frigorifiques</t>
  </si>
  <si>
    <t xml:space="preserve">B3 §33</t>
  </si>
  <si>
    <t xml:space="preserve">E04</t>
  </si>
  <si>
    <t xml:space="preserve">Émissions de GES – scope 2 (méthode « location-based »)</t>
  </si>
  <si>
    <t xml:space="preserve">Émissions indirectes liées à l'électricité, à la chaleur, à la vapeur et au froid achetés, calculées avec le facteur moyen du réseau.</t>
  </si>
  <si>
    <t xml:space="preserve">kWh achetés × facteur d'émission moyen du réseau (Base Empreinte)</t>
  </si>
  <si>
    <t xml:space="preserve">Factures d'électricité et de réseau de chaleur</t>
  </si>
  <si>
    <t xml:space="preserve">E05</t>
  </si>
  <si>
    <t xml:space="preserve">Émissions de GES – scope 3 (postes principaux)</t>
  </si>
  <si>
    <t xml:space="preserve">Émissions indirectes de la chaîne de valeur : achats, transport amont et aval, déplacements, usage et fin de vie des produits.</t>
  </si>
  <si>
    <t xml:space="preserve">Σ (données d'activité × facteur d'émission) par poste ; les achats sont souvent estimés en € × facteur monétaire</t>
  </si>
  <si>
    <t xml:space="preserve">Bilan carbone (FEC pour les montants d'achats, données transport, enquête déplacements)</t>
  </si>
  <si>
    <t xml:space="preserve">Annuelle à triennale</t>
  </si>
  <si>
    <t xml:space="preserve">Module complet §49-52 (facultatif)</t>
  </si>
  <si>
    <t xml:space="preserve">E06</t>
  </si>
  <si>
    <t xml:space="preserve">Intensité carbone (scopes 1 + 2)</t>
  </si>
  <si>
    <t xml:space="preserve">Émissions des scopes 1 et 2 rapportées au chiffre d'affaires, pour comparer les années malgré la croissance.</t>
  </si>
  <si>
    <t xml:space="preserve">(scope 1 + scope 2) ÷ chiffre d'affaires en M€</t>
  </si>
  <si>
    <t xml:space="preserve">tCO2e / M€</t>
  </si>
  <si>
    <t xml:space="preserve">Calcul à partir de E03, E04 et du chiffre d'affaires (comptes annuels)</t>
  </si>
  <si>
    <t xml:space="preserve">E07</t>
  </si>
  <si>
    <t xml:space="preserve">Transport</t>
  </si>
  <si>
    <t xml:space="preserve">Consommation moyenne de la flotte</t>
  </si>
  <si>
    <t xml:space="preserve">Carburant consommé par les véhicules de l'entreprise, rapporté aux kilomètres parcourus.</t>
  </si>
  <si>
    <t xml:space="preserve">Litres consommés ÷ km parcourus × 100</t>
  </si>
  <si>
    <t xml:space="preserve">L / 100 km</t>
  </si>
  <si>
    <t xml:space="preserve">Cartes carburant, relevés kilométriques, télématique</t>
  </si>
  <si>
    <t xml:space="preserve">Trimestrielle</t>
  </si>
  <si>
    <t xml:space="preserve">E08</t>
  </si>
  <si>
    <t xml:space="preserve">Part de véhicules à faibles émissions</t>
  </si>
  <si>
    <t xml:space="preserve">Part de la flotte (véhicules légers et utilitaires) électrique ou hybride rechargeable.</t>
  </si>
  <si>
    <t xml:space="preserve">Nombre de véhicules à faibles émissions ÷ nombre total de véhicules × 100</t>
  </si>
  <si>
    <t xml:space="preserve">Registre de la flotte, contrats de location</t>
  </si>
  <si>
    <t xml:space="preserve">E09</t>
  </si>
  <si>
    <t xml:space="preserve">Eau</t>
  </si>
  <si>
    <t xml:space="preserve">Prélèvements d'eau</t>
  </si>
  <si>
    <t xml:space="preserve">Volume d'eau prélevé sur le réseau public, dans un forage ou une rivière.</t>
  </si>
  <si>
    <t xml:space="preserve">Somme des relevés de compteurs ou des volumes facturés</t>
  </si>
  <si>
    <t xml:space="preserve">m³</t>
  </si>
  <si>
    <t xml:space="preserve">Factures d'eau, relevés de compteurs, déclarations de prélèvement</t>
  </si>
  <si>
    <t xml:space="preserve">B6 §36</t>
  </si>
  <si>
    <t xml:space="preserve">E10</t>
  </si>
  <si>
    <t xml:space="preserve">Consommation d'eau des procédés</t>
  </si>
  <si>
    <t xml:space="preserve">Eau prélevée qui n'est pas restituée : évaporée, incorporée aux produits. À suivre seulement si vos procédés consomment beaucoup d'eau.</t>
  </si>
  <si>
    <t xml:space="preserve">Prélèvements − rejets des procédés de production</t>
  </si>
  <si>
    <t xml:space="preserve">Compteurs divisionnaires, autosurveillance des rejets</t>
  </si>
  <si>
    <t xml:space="preserve">B6 §37 (si procédés consommateurs)</t>
  </si>
  <si>
    <t xml:space="preserve">E11</t>
  </si>
  <si>
    <t xml:space="preserve">Déchets</t>
  </si>
  <si>
    <t xml:space="preserve">Déchets produits, dont dangereux</t>
  </si>
  <si>
    <t xml:space="preserve">Masse totale des déchets produits, en distinguant les déchets dangereux (huiles, solvants, amiante, DEEE…) et non dangereux.</t>
  </si>
  <si>
    <t xml:space="preserve">Somme des tonnages enlevés par les prestataires, par catégorie</t>
  </si>
  <si>
    <t xml:space="preserve">t</t>
  </si>
  <si>
    <t xml:space="preserve">Registre des déchets, bordereaux de suivi (Trackdéchets), factures des prestataires</t>
  </si>
  <si>
    <t xml:space="preserve">B7 §39 a</t>
  </si>
  <si>
    <t xml:space="preserve">E12</t>
  </si>
  <si>
    <t xml:space="preserve">Taux de valorisation matière des déchets</t>
  </si>
  <si>
    <t xml:space="preserve">Part des déchets orientés vers le recyclage ou la préparation en vue du réemploi.</t>
  </si>
  <si>
    <t xml:space="preserve">Tonnes recyclées ou réemployées ÷ tonnes totales × 100</t>
  </si>
  <si>
    <t xml:space="preserve">Attestations et rapports annuels des prestataires déchets</t>
  </si>
  <si>
    <t xml:space="preserve">B7 §39 b</t>
  </si>
  <si>
    <t xml:space="preserve">E13</t>
  </si>
  <si>
    <t xml:space="preserve">Ressources</t>
  </si>
  <si>
    <t xml:space="preserve">Flux annuel des matières principales</t>
  </si>
  <si>
    <t xml:space="preserve">Masse des principales matières achetées (acier, béton, plastique, papier, emballages…), pour les activités à forts flux de matières.</t>
  </si>
  <si>
    <t xml:space="preserve">Somme des quantités achetées par matière, converties en tonnes</t>
  </si>
  <si>
    <t xml:space="preserve">Achats (ERP, FEC), bons de livraison</t>
  </si>
  <si>
    <t xml:space="preserve">B7 §39 c (secteurs à flux importants)</t>
  </si>
  <si>
    <t xml:space="preserve">E14</t>
  </si>
  <si>
    <t xml:space="preserve">Pollution</t>
  </si>
  <si>
    <t xml:space="preserve">Émissions de polluants déjà déclarées</t>
  </si>
  <si>
    <t xml:space="preserve">Rejets dans l'air, l'eau et le sol que vous déclarez déjà à l'administration ou dans votre système de management environnemental.</t>
  </si>
  <si>
    <t xml:space="preserve">Reprise des quantités déclarées, par polluant</t>
  </si>
  <si>
    <t xml:space="preserve">kg ou t par polluant</t>
  </si>
  <si>
    <t xml:space="preserve">Déclarations réglementaires des installations classées, autosurveillance, SME ISO 14001</t>
  </si>
  <si>
    <t xml:space="preserve">B4 §34</t>
  </si>
  <si>
    <t xml:space="preserve">E15</t>
  </si>
  <si>
    <t xml:space="preserve">Biodiversité</t>
  </si>
  <si>
    <t xml:space="preserve">Sites situés dans ou près d'une zone sensible pour la biodiversité</t>
  </si>
  <si>
    <t xml:space="preserve">Nombre et surface des sites implantés dans ou à proximité d'une zone protégée ou sensible (Natura 2000, ZNIEFF…).</t>
  </si>
  <si>
    <t xml:space="preserve">Croisement de l'adresse des sites avec les cartes de zonage officielles</t>
  </si>
  <si>
    <t xml:space="preserve">nombre, ha</t>
  </si>
  <si>
    <t xml:space="preserve">Liste des sites, cartes publiques des zonages environnementaux</t>
  </si>
  <si>
    <t xml:space="preserve">B5 §35</t>
  </si>
  <si>
    <t xml:space="preserve">E16</t>
  </si>
  <si>
    <t xml:space="preserve">Intensité énergétique</t>
  </si>
  <si>
    <t xml:space="preserve">Énergie consommée rapportée à une unité d'activité : m² de bureaux, tonne produite, chantier, événement.</t>
  </si>
  <si>
    <t xml:space="preserve">MWh ÷ unité d'activité choisie</t>
  </si>
  <si>
    <t xml:space="preserve">kWh / m² ou MWh / unité</t>
  </si>
  <si>
    <t xml:space="preserve">Calcul à partir de E01 et de vos données d'activité</t>
  </si>
  <si>
    <t xml:space="preserve">S01</t>
  </si>
  <si>
    <t xml:space="preserve">Social</t>
  </si>
  <si>
    <t xml:space="preserve">Emploi</t>
  </si>
  <si>
    <t xml:space="preserve">Effectif par type de contrat et par sexe</t>
  </si>
  <si>
    <t xml:space="preserve">Nombre de salariés (en personnes ou en équivalents temps plein) à la clôture, ventilé CDI/CDD et femmes/hommes.</t>
  </si>
  <si>
    <t xml:space="preserve">Comptage à date de clôture ; ETP = somme des temps de travail contractuels ÷ temps plein</t>
  </si>
  <si>
    <t xml:space="preserve">personnes ou ETP</t>
  </si>
  <si>
    <t xml:space="preserve">DSN, registre unique du personnel, logiciel de paie</t>
  </si>
  <si>
    <t xml:space="preserve">Mensuelle</t>
  </si>
  <si>
    <t xml:space="preserve">B8 §40</t>
  </si>
  <si>
    <t xml:space="preserve">S02</t>
  </si>
  <si>
    <t xml:space="preserve">Taux de rotation du personnel (turnover)</t>
  </si>
  <si>
    <t xml:space="preserve">Vitesse de renouvellement des salariés sur l'année. Un turnover élevé coûte cher en recrutement et en formation.</t>
  </si>
  <si>
    <t xml:space="preserve">Formule usuelle : ((entrées + sorties) ÷ 2) ÷ effectif au 1er janvier × 100 ; variante : départs ÷ effectif moyen × 100</t>
  </si>
  <si>
    <t xml:space="preserve">DSN (dates d'entrée et de sortie), registre unique du personnel</t>
  </si>
  <si>
    <t xml:space="preserve">C5 §58 (module complet)</t>
  </si>
  <si>
    <t xml:space="preserve">S03</t>
  </si>
  <si>
    <t xml:space="preserve">Santé-sécurité</t>
  </si>
  <si>
    <t xml:space="preserve">Nombre d'accidents du travail avec arrêt</t>
  </si>
  <si>
    <t xml:space="preserve">Accidents survenus par le fait ou à l'occasion du travail ayant entraîné au moins un jour d'arrêt.</t>
  </si>
  <si>
    <t xml:space="preserve">Comptage des déclarations d'accident du travail avec arrêt sur la période</t>
  </si>
  <si>
    <t xml:space="preserve">nombre</t>
  </si>
  <si>
    <t xml:space="preserve">Déclarations d'accident du travail, registre des accidents bénins, compte AT/MP net-entreprises</t>
  </si>
  <si>
    <t xml:space="preserve">B9 §41 a</t>
  </si>
  <si>
    <t xml:space="preserve">S04</t>
  </si>
  <si>
    <t xml:space="preserve">Taux de fréquence des accidents du travail (TF)</t>
  </si>
  <si>
    <t xml:space="preserve">Nombre d'accidents avec arrêt pour un million d'heures travaillées. Permet de comparer des entreprises de tailles différentes.</t>
  </si>
  <si>
    <t xml:space="preserve">Nombre d'accidents avec arrêt × 1 000 000 ÷ heures travaillées</t>
  </si>
  <si>
    <t xml:space="preserve">sans unité</t>
  </si>
  <si>
    <t xml:space="preserve">Registre AT + heures réellement travaillées (paie, pointage)</t>
  </si>
  <si>
    <t xml:space="preserve">Mensuelle (cumul 12 mois glissants)</t>
  </si>
  <si>
    <t xml:space="preserve">B9 §41 a (taux ; base non imposée)</t>
  </si>
  <si>
    <t xml:space="preserve">S05</t>
  </si>
  <si>
    <t xml:space="preserve">Taux de gravité des accidents du travail (TG)</t>
  </si>
  <si>
    <t xml:space="preserve">Nombre de journées perdues par incapacité temporaire pour mille heures travaillées.</t>
  </si>
  <si>
    <t xml:space="preserve">Journées perdues × 1 000 ÷ heures travaillées</t>
  </si>
  <si>
    <t xml:space="preserve">Arrêts de travail liés aux AT (paie, attestations), heures travaillées</t>
  </si>
  <si>
    <t xml:space="preserve">S06</t>
  </si>
  <si>
    <t xml:space="preserve">Décès liés au travail</t>
  </si>
  <si>
    <t xml:space="preserve">Décès consécutifs à un accident du travail ou à une maladie professionnelle reconnue, dans les limites fixées par la loi.</t>
  </si>
  <si>
    <t xml:space="preserve">Comptage sur la période</t>
  </si>
  <si>
    <t xml:space="preserve">Déclarations AT/MP, notifications de la CPAM</t>
  </si>
  <si>
    <t xml:space="preserve">B9 §41 b</t>
  </si>
  <si>
    <t xml:space="preserve">S07</t>
  </si>
  <si>
    <t xml:space="preserve">Taux d'absentéisme</t>
  </si>
  <si>
    <t xml:space="preserve">Part du temps de travail prévu perdu en absences non planifiées : maladie, accident, absences injustifiées.</t>
  </si>
  <si>
    <t xml:space="preserve">Heures d'absence retenues ÷ heures théoriques de travail × 100 (convention de périmètre à écrire et à garder d'une année sur l'autre)</t>
  </si>
  <si>
    <t xml:space="preserve">Logiciel de paie ou SIRH (motifs d'absence), DSN (arrêts de travail)</t>
  </si>
  <si>
    <t xml:space="preserve">S08</t>
  </si>
  <si>
    <t xml:space="preserve">Compétences</t>
  </si>
  <si>
    <t xml:space="preserve">Heures de formation par salarié</t>
  </si>
  <si>
    <t xml:space="preserve">Nombre moyen d'heures de formation suivies dans l'année, idéalement ventilé femmes/hommes.</t>
  </si>
  <si>
    <t xml:space="preserve">Total des heures de formation ÷ effectif moyen</t>
  </si>
  <si>
    <t xml:space="preserve">h / salarié</t>
  </si>
  <si>
    <t xml:space="preserve">Plan de développement des compétences, attestations des organismes, dossiers OPCO</t>
  </si>
  <si>
    <t xml:space="preserve">B10 §42 d</t>
  </si>
  <si>
    <t xml:space="preserve">S09</t>
  </si>
  <si>
    <t xml:space="preserve">Part des salariés formés dans l'année</t>
  </si>
  <si>
    <t xml:space="preserve">Part des salariés ayant suivi au moins une formation, y compris sécurité et habilitations.</t>
  </si>
  <si>
    <t xml:space="preserve">Salariés ayant suivi au moins une formation ÷ effectif moyen × 100</t>
  </si>
  <si>
    <t xml:space="preserve">Plan de développement des compétences, SIRH</t>
  </si>
  <si>
    <t xml:space="preserve">S10</t>
  </si>
  <si>
    <t xml:space="preserve">Égalité</t>
  </si>
  <si>
    <t xml:space="preserve">Index de l'égalité professionnelle</t>
  </si>
  <si>
    <t xml:space="preserve">Note sur 100 calculée selon le barème légal et publiée chaque année au plus tard le 1er mars (entreprises d'au moins 50 salariés).</t>
  </si>
  <si>
    <t xml:space="preserve">Barème légal : 4 indicateurs de 50 à 250 salariés, 5 au-delà (écart de rémunération 40 points, etc.)</t>
  </si>
  <si>
    <t xml:space="preserve">points / 100</t>
  </si>
  <si>
    <t xml:space="preserve">Paie et DSN, déclaration sur Égapro</t>
  </si>
  <si>
    <t xml:space="preserve">Annuelle (1er mars)</t>
  </si>
  <si>
    <t xml:space="preserve">S11</t>
  </si>
  <si>
    <t xml:space="preserve">Écart de rémunération femmes-hommes</t>
  </si>
  <si>
    <t xml:space="preserve">Écart entre la rémunération moyenne des hommes et celle des femmes, rapporté à celle des hommes (écart « brut », non ajusté).</t>
  </si>
  <si>
    <t xml:space="preserve">(rémunération moyenne des hommes − rémunération moyenne des femmes) ÷ rémunération moyenne des hommes × 100</t>
  </si>
  <si>
    <t xml:space="preserve">Logiciel de paie, DSN</t>
  </si>
  <si>
    <t xml:space="preserve">B10 §42 b (si déjà exigé par la loi)</t>
  </si>
  <si>
    <t xml:space="preserve">S12</t>
  </si>
  <si>
    <t xml:space="preserve">Dialogue social</t>
  </si>
  <si>
    <t xml:space="preserve">Part des salariés couverts par une convention collective</t>
  </si>
  <si>
    <t xml:space="preserve">Part des salariés à qui s'applique une convention collective de branche ou un accord d'entreprise.</t>
  </si>
  <si>
    <t xml:space="preserve">Salariés couverts ÷ effectif total × 100</t>
  </si>
  <si>
    <t xml:space="preserve">DSN (code IDCC), contrats de travail</t>
  </si>
  <si>
    <t xml:space="preserve">B10 §42 c</t>
  </si>
  <si>
    <t xml:space="preserve">S13</t>
  </si>
  <si>
    <t xml:space="preserve">Rémunération</t>
  </si>
  <si>
    <t xml:space="preserve">Salariés payés au moins au salaire minimum applicable</t>
  </si>
  <si>
    <t xml:space="preserve">Vérification que tous les salariés perçoivent au moins le SMIC ou le minimum conventionnel s'il est plus élevé.</t>
  </si>
  <si>
    <t xml:space="preserve">Oui / non, avec contrôle des bulletins les plus bas</t>
  </si>
  <si>
    <t xml:space="preserve">oui/non</t>
  </si>
  <si>
    <t xml:space="preserve">Logiciel de paie, grille de la convention collective</t>
  </si>
  <si>
    <t xml:space="preserve">B10 §42 a</t>
  </si>
  <si>
    <t xml:space="preserve">S14</t>
  </si>
  <si>
    <t xml:space="preserve">Inclusion</t>
  </si>
  <si>
    <t xml:space="preserve">Taux d'emploi de travailleurs handicapés</t>
  </si>
  <si>
    <t xml:space="preserve">Part de l'effectif occupée par des bénéficiaires de l'obligation d'emploi (OETH : 6 % pour les entreprises d'au moins 20 salariés).</t>
  </si>
  <si>
    <t xml:space="preserve">Effectif bénéficiaire de l'OETH ÷ effectif d'assujettissement × 100 (repris de la déclaration annuelle DOETH)</t>
  </si>
  <si>
    <t xml:space="preserve">DSN (déclaration annuelle DOETH), données Urssaf ou MSA</t>
  </si>
  <si>
    <t xml:space="preserve">S15</t>
  </si>
  <si>
    <t xml:space="preserve">Part de femmes dans l'encadrement</t>
  </si>
  <si>
    <t xml:space="preserve">Part des femmes parmi les managers. La norme volontaire propose le ratio femmes/hommes à ce niveau.</t>
  </si>
  <si>
    <t xml:space="preserve">Femmes cadres encadrants ÷ total des encadrants × 100 (ou ratio femmes/hommes)</t>
  </si>
  <si>
    <t xml:space="preserve">% ou ratio</t>
  </si>
  <si>
    <t xml:space="preserve">SIRH, organigramme, DSN</t>
  </si>
  <si>
    <t xml:space="preserve">C5 §59 (module complet, facultatif)</t>
  </si>
  <si>
    <t xml:space="preserve">S16</t>
  </si>
  <si>
    <t xml:space="preserve">Part des CDI dans l'effectif</t>
  </si>
  <si>
    <t xml:space="preserve">Part des salariés en contrat à durée indéterminée, indicateur de stabilité de l'emploi.</t>
  </si>
  <si>
    <t xml:space="preserve">Salariés en CDI ÷ effectif total × 100</t>
  </si>
  <si>
    <t xml:space="preserve">DSN, registre unique du personnel</t>
  </si>
  <si>
    <t xml:space="preserve">B8 §40 a (effectif par type de contrat)</t>
  </si>
  <si>
    <t xml:space="preserve">S17</t>
  </si>
  <si>
    <t xml:space="preserve">Recours à l'intérim</t>
  </si>
  <si>
    <t xml:space="preserve">Volume de travail confié à des intérimaires, en équivalents temps plein.</t>
  </si>
  <si>
    <t xml:space="preserve">Heures d'intérim facturées ÷ heures d'un temps plein annuel</t>
  </si>
  <si>
    <t xml:space="preserve">ETP</t>
  </si>
  <si>
    <t xml:space="preserve">Factures des agences d'intérim (FEC), relevés d'heures</t>
  </si>
  <si>
    <t xml:space="preserve">C5 §60 (module complet)</t>
  </si>
  <si>
    <t xml:space="preserve">S18</t>
  </si>
  <si>
    <t xml:space="preserve">Qualité de vie au travail</t>
  </si>
  <si>
    <t xml:space="preserve">Taux de réponse et satisfaction à l'enquête salariés</t>
  </si>
  <si>
    <t xml:space="preserve">Résultats d'une enquête interne répétée chaque année avec les mêmes questions (qualité de vie au travail, engagement).</t>
  </si>
  <si>
    <t xml:space="preserve">Répondants ÷ salariés interrogés × 100 ; satisfaction = part des réponses favorables</t>
  </si>
  <si>
    <t xml:space="preserve">Outil d'enquête interne</t>
  </si>
  <si>
    <t xml:space="preserve">G01</t>
  </si>
  <si>
    <t xml:space="preserve">Gouvernance et achats</t>
  </si>
  <si>
    <t xml:space="preserve">Achats</t>
  </si>
  <si>
    <t xml:space="preserve">Part des achats locaux</t>
  </si>
  <si>
    <t xml:space="preserve">Part des achats réalisés auprès de fournisseurs implantés dans un périmètre que vous définissez (département, région, rayon en km).</t>
  </si>
  <si>
    <t xml:space="preserve">Achats HT auprès des fournisseurs du périmètre ÷ total des achats HT retenus × 100</t>
  </si>
  <si>
    <t xml:space="preserve">FEC (comptes 60, 61 et 62, comptes fournisseurs 401) + adresse des fournisseurs</t>
  </si>
  <si>
    <t xml:space="preserve">G02</t>
  </si>
  <si>
    <t xml:space="preserve">Part des fournisseurs stratégiques évalués sur la RSE</t>
  </si>
  <si>
    <t xml:space="preserve">Part des principaux fournisseurs (par exemple ceux qui font 80 % des achats) ayant répondu à un questionnaire ou à une évaluation RSE.</t>
  </si>
  <si>
    <t xml:space="preserve">Fournisseurs stratégiques évalués ÷ fournisseurs stratégiques × 100</t>
  </si>
  <si>
    <t xml:space="preserve">Liste des fournisseurs (FEC), questionnaires retournés, évaluations tierces</t>
  </si>
  <si>
    <t xml:space="preserve">G03</t>
  </si>
  <si>
    <t xml:space="preserve">Achats auprès du secteur protégé et adapté</t>
  </si>
  <si>
    <t xml:space="preserve">Montant des achats confiés à des ESAT et entreprises adaptées.</t>
  </si>
  <si>
    <t xml:space="preserve">Somme des achats HT auprès des structures du secteur protégé et adapté</t>
  </si>
  <si>
    <t xml:space="preserve">€ HT</t>
  </si>
  <si>
    <t xml:space="preserve">FEC, factures, attestations des ESAT et EA</t>
  </si>
  <si>
    <t xml:space="preserve">G04</t>
  </si>
  <si>
    <t xml:space="preserve">Pratiques des affaires</t>
  </si>
  <si>
    <t xml:space="preserve">Délai moyen de paiement des fournisseurs</t>
  </si>
  <si>
    <t xml:space="preserve">Nombre moyen de jours entre la date de facture et le paiement. Un indicateur de loyauté envers les PME fournisseurs.</t>
  </si>
  <si>
    <t xml:space="preserve">Σ (montant × jours entre facture et paiement) ÷ Σ montants</t>
  </si>
  <si>
    <t xml:space="preserve">jours</t>
  </si>
  <si>
    <t xml:space="preserve">FEC (dates de pièce et de règlement des comptes 401)</t>
  </si>
  <si>
    <t xml:space="preserve">G05</t>
  </si>
  <si>
    <t xml:space="preserve">Éthique</t>
  </si>
  <si>
    <t xml:space="preserve">Condamnations et amendes pour corruption</t>
  </si>
  <si>
    <t xml:space="preserve">Nombre de condamnations et montant total des amendes pour corruption ou trafic d'influence sur la période. À publier seulement s'il y en a eu.</t>
  </si>
  <si>
    <t xml:space="preserve">Comptage et somme des montants</t>
  </si>
  <si>
    <t xml:space="preserve">nombre, €</t>
  </si>
  <si>
    <t xml:space="preserve">Direction juridique, décisions de justice</t>
  </si>
  <si>
    <t xml:space="preserve">B11 §43</t>
  </si>
  <si>
    <t xml:space="preserve">G06</t>
  </si>
  <si>
    <t xml:space="preserve">Part des salariés exposés formés à l'éthique des affaires</t>
  </si>
  <si>
    <t xml:space="preserve">Part des salariés en contact avec des clients, fournisseurs ou élus (commerciaux, acheteurs, dirigeants) formés à l'anticorruption.</t>
  </si>
  <si>
    <t xml:space="preserve">Salariés exposés formés ÷ salariés exposés × 100</t>
  </si>
  <si>
    <t xml:space="preserve">Liste des postes exposés, feuilles d'émargement des formations</t>
  </si>
  <si>
    <t xml:space="preserve">G07</t>
  </si>
  <si>
    <t xml:space="preserve">Gouvernance</t>
  </si>
  <si>
    <t xml:space="preserve">Diversité femmes-hommes de l'instance de gouvernance</t>
  </si>
  <si>
    <t xml:space="preserve">Répartition femmes-hommes au conseil d'administration, au conseil de surveillance ou au comité de direction.</t>
  </si>
  <si>
    <t xml:space="preserve">Nombre de femmes ÷ nombre de membres × 100 (ou ratio femmes/hommes)</t>
  </si>
  <si>
    <t xml:space="preserve">Statuts, procès-verbaux, organigramme</t>
  </si>
  <si>
    <t xml:space="preserve">C9 §64 (module complet)</t>
  </si>
  <si>
    <t xml:space="preserve">G08</t>
  </si>
  <si>
    <t xml:space="preserve">Politiques RSE formalisées</t>
  </si>
  <si>
    <t xml:space="preserve">Existence de politiques écrites et validées par la direction sur les enjeux clés (climat, santé-sécurité, éthique, achats).</t>
  </si>
  <si>
    <t xml:space="preserve">Liste des politiques avec date de validation et pilote ; oui/non par enjeu</t>
  </si>
  <si>
    <t xml:space="preserve">Documents de politique, comptes rendus de comité de direction</t>
  </si>
  <si>
    <t xml:space="preserve">B2 §29-31</t>
  </si>
  <si>
    <t xml:space="preserve">G09</t>
  </si>
  <si>
    <t xml:space="preserve">Pilotage</t>
  </si>
  <si>
    <t xml:space="preserve">Taux de réalisation du plan d'action RSE</t>
  </si>
  <si>
    <t xml:space="preserve">Part des actions prévues dans l'année effectivement réalisées. C'est l'indicateur de moyens qui relie tous les autres.</t>
  </si>
  <si>
    <t xml:space="preserve">Actions réalisées ÷ actions prévues à échéance × 100</t>
  </si>
  <si>
    <t xml:space="preserve">Plan d'action RSE, comptes rendus de revue</t>
  </si>
  <si>
    <t xml:space="preserve">G10</t>
  </si>
  <si>
    <t xml:space="preserve">Signalements reçus par le dispositif d'alerte</t>
  </si>
  <si>
    <t xml:space="preserve">Nombre de signalements reçus et traités (éthique, harcèlement, fraude), avec le délai de traitement.</t>
  </si>
  <si>
    <t xml:space="preserve">Comptage des signalements reçus et clos ; délai moyen de clôture</t>
  </si>
  <si>
    <t xml:space="preserve">nombre, jours</t>
  </si>
  <si>
    <t xml:space="preserve">Registre du dispositif d'alerte interne</t>
  </si>
  <si>
    <t xml:space="preserve">Semestrielle</t>
  </si>
  <si>
    <t xml:space="preserve">G11</t>
  </si>
  <si>
    <t xml:space="preserve">Sites ou activités couverts par une certification</t>
  </si>
  <si>
    <t xml:space="preserve">Part des sites, de l'effectif ou du chiffre d'affaires couverts par une certification ISO 14001, ISO 45001, ISO 9001 ou ISO 20121.</t>
  </si>
  <si>
    <t xml:space="preserve">Sites (ou effectif) certifiés ÷ total × 100</t>
  </si>
  <si>
    <t xml:space="preserve">Certificats en cours de validité</t>
  </si>
  <si>
    <t xml:space="preserve">G12</t>
  </si>
  <si>
    <t xml:space="preserve">Clients</t>
  </si>
  <si>
    <t xml:space="preserve">Réclamations clients liées à la qualité, à la sécurité ou à l'environnement</t>
  </si>
  <si>
    <t xml:space="preserve">Nombre de réclamations reçues sur ces sujets et délai moyen de réponse.</t>
  </si>
  <si>
    <t xml:space="preserve">Comptage des réclamations ; délai moyen de clôture</t>
  </si>
  <si>
    <t xml:space="preserve">Registre des réclamations, outil qualité</t>
  </si>
  <si>
    <t xml:space="preserve">Calculs types — remplacez les valeurs bleues d'exemple par les vôtres</t>
  </si>
  <si>
    <t xml:space="preserve">Taux de fréquence (TF) et taux de gravité (TG) — formules INRS</t>
  </si>
  <si>
    <t xml:space="preserve">Accidents du travail avec arrêt sur la période</t>
  </si>
  <si>
    <t xml:space="preserve">Exemple</t>
  </si>
  <si>
    <t xml:space="preserve">Heures réellement travaillées sur la période</t>
  </si>
  <si>
    <t xml:space="preserve">Exemple (paie, pointage)</t>
  </si>
  <si>
    <t xml:space="preserve">Journées perdues par incapacité temporaire</t>
  </si>
  <si>
    <t xml:space="preserve">Taux de fréquence = AT avec arrêt × 1 000 000 ÷ heures</t>
  </si>
  <si>
    <t xml:space="preserve">Taux de gravité = journées perdues × 1 000 ÷ heures</t>
  </si>
  <si>
    <t xml:space="preserve">Heures d'absence retenues (maladie, AT/MP, absences injustifiées…)</t>
  </si>
  <si>
    <t xml:space="preserve">Exemple ; périmètre à documenter</t>
  </si>
  <si>
    <t xml:space="preserve">Heures théoriques de travail sur la période</t>
  </si>
  <si>
    <t xml:space="preserve">Taux d'absentéisme = heures d'absence ÷ heures théoriques</t>
  </si>
  <si>
    <t xml:space="preserve">Effectif au 1er janvier</t>
  </si>
  <si>
    <t xml:space="preserve">Entrées sur l'année</t>
  </si>
  <si>
    <t xml:space="preserve">Sorties sur l'année</t>
  </si>
  <si>
    <t xml:space="preserve">Effectif moyen de l'année</t>
  </si>
  <si>
    <t xml:space="preserve">Turnover = ((entrées + sorties) ÷ 2) ÷ effectif au 1er janvier</t>
  </si>
  <si>
    <t xml:space="preserve">Formule usuelle en France</t>
  </si>
  <si>
    <t xml:space="preserve">Variante : sorties ÷ effectif moyen</t>
  </si>
  <si>
    <t xml:space="preserve">Gardez la même convention chaque année</t>
  </si>
  <si>
    <t xml:space="preserve">Total des heures de formation de l'année</t>
  </si>
  <si>
    <t xml:space="preserve">Heures de formation par salarié = total ÷ effectif moyen</t>
  </si>
  <si>
    <t xml:space="preserve">Utilise l'effectif moyen saisi plus haut</t>
  </si>
  <si>
    <t xml:space="preserve">Écart de rémunération femmes-hommes (écart brut)</t>
  </si>
  <si>
    <t xml:space="preserve">Rémunération annuelle brute moyenne des hommes (€)</t>
  </si>
  <si>
    <t xml:space="preserve">Rémunération annuelle brute moyenne des femmes (€)</t>
  </si>
  <si>
    <t xml:space="preserve">Écart = (moyenne H − moyenne F) ÷ moyenne H</t>
  </si>
  <si>
    <t xml:space="preserve">Différent de la note de l'index (barème légal)</t>
  </si>
  <si>
    <t xml:space="preserve">Part des achats locaux (à partir du FEC)</t>
  </si>
  <si>
    <t xml:space="preserve">Achats HT auprès des fournisseurs du périmètre local (€)</t>
  </si>
  <si>
    <t xml:space="preserve">Exemple ; périmètre à définir</t>
  </si>
  <si>
    <t xml:space="preserve">Total des achats HT retenus (€)</t>
  </si>
  <si>
    <t xml:space="preserve">Exemple : comptes 60, 61, 62</t>
  </si>
  <si>
    <t xml:space="preserve">Émissions des scopes 1 et 2 — facteurs d'émission à saisir depuis la Base Empreinte (ADEME)</t>
  </si>
  <si>
    <t xml:space="preserve">Poste</t>
  </si>
  <si>
    <t xml:space="preserve">Quantité</t>
  </si>
  <si>
    <t xml:space="preserve">Facteur d'émission (kgCO2e par unité)</t>
  </si>
  <si>
    <t xml:space="preserve">Émissions (tCO2e)</t>
  </si>
  <si>
    <t xml:space="preserve">Identifiant et version du facteur (Base Empreinte)</t>
  </si>
  <si>
    <t xml:space="preserve">Scope 1 — gaz naturel</t>
  </si>
  <si>
    <t xml:space="preserve">kWh (PCS ou PCI, comme le facteur)</t>
  </si>
  <si>
    <t xml:space="preserve">Scope 1 — gazole des véhicules</t>
  </si>
  <si>
    <t xml:space="preserve">litres</t>
  </si>
  <si>
    <t xml:space="preserve">Scope 1 — fioul domestique</t>
  </si>
  <si>
    <t xml:space="preserve">Scope 1 — fluide frigorigène rechargé</t>
  </si>
  <si>
    <t xml:space="preserve">kg (facteur = PRG × 1 000)</t>
  </si>
  <si>
    <t xml:space="preserve">Scope 2 — électricité (location-based)</t>
  </si>
  <si>
    <t xml:space="preserve">kWh</t>
  </si>
  <si>
    <t xml:space="preserve">Scope 2 — réseau de chaleur</t>
  </si>
  <si>
    <t xml:space="preserve">Total scope 1 (tCO2e)</t>
  </si>
  <si>
    <t xml:space="preserve">Total scope 2 location-based (tCO2e)</t>
  </si>
  <si>
    <t xml:space="preserve">Aucun facteur d'émission n'est pré-rempli : saisissez la valeur de la Base Empreinte en vigueur (base-empreinte.ademe.fr) et notez son identifiant. Les quantités en bleu sont des exemples.</t>
  </si>
  <si>
    <t xml:space="preserve">Synthèse de votre sélection</t>
  </si>
  <si>
    <t xml:space="preserve">Indicateurs proposés</t>
  </si>
  <si>
    <t xml:space="preserve">Indicateurs suivis (oui)</t>
  </si>
  <si>
    <t xml:space="preserve">Suivis avec valeur N saisie</t>
  </si>
  <si>
    <t xml:space="preserve">Total</t>
  </si>
  <si>
    <t xml:space="preserve">Repère : une PME pilote en général mieux 10 à 15 indicateurs bien tenus que 40 indicateurs approximatifs.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</si>
</sst>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%"/>
    <numFmt numFmtId="166" formatCode="#,##0"/>
    <numFmt numFmtId="167" formatCode="0.0"/>
    <numFmt numFmtId="168" formatCode="0.00"/>
    <numFmt numFmtId="169" formatCode="#,##0.0"/>
    <numFmt numFmtId="170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31A53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7C3AE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b val="true"/>
      <sz val="13"/>
      <color rgb="FF131A53"/>
      <name val="Arial"/>
      <family val="0"/>
      <charset val="1"/>
    </font>
    <font>
      <i val="true"/>
      <sz val="9"/>
      <color rgb="FF646A8C"/>
      <name val="Arial"/>
      <family val="0"/>
      <charset val="1"/>
    </font>
    <font>
      <i val="true"/>
      <sz val="10"/>
      <color rgb="FF646A8C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31A53"/>
        <bgColor rgb="FF000080"/>
      </patternFill>
    </fill>
    <fill>
      <patternFill patternType="solid">
        <fgColor rgb="FFE9F7EF"/>
        <bgColor rgb="FFEEF2FF"/>
      </patternFill>
    </fill>
    <fill>
      <patternFill patternType="solid">
        <fgColor rgb="FFFFF6BF"/>
        <bgColor rgb="FFFFFF99"/>
      </patternFill>
    </fill>
    <fill>
      <patternFill patternType="solid">
        <fgColor rgb="FFEEF2FF"/>
        <bgColor rgb="FFFAF0FF"/>
      </patternFill>
    </fill>
    <fill>
      <patternFill patternType="solid">
        <fgColor rgb="FFFAF0FF"/>
        <bgColor rgb="FFEEF2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E0F5"/>
      </left>
      <right style="thin">
        <color rgb="FFE4E0F5"/>
      </right>
      <top style="thin">
        <color rgb="FFE4E0F5"/>
      </top>
      <bottom style="thin">
        <color rgb="FFE4E0F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31A5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9F7EF"/>
          <bgColor rgb="FF000000"/>
        </patternFill>
      </fill>
    </dxf>
    <dxf>
      <fill>
        <patternFill patternType="solid">
          <fgColor rgb="FFEEF2FF"/>
          <bgColor rgb="FF000000"/>
        </patternFill>
      </fill>
    </dxf>
    <dxf>
      <fill>
        <patternFill patternType="solid">
          <fgColor rgb="FFFAF0FF"/>
          <bgColor rgb="FF000000"/>
        </patternFill>
      </fill>
    </dxf>
    <dxf>
      <fill>
        <patternFill patternType="solid">
          <fgColor rgb="FFFFF6B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C3AED"/>
      <rgbColor rgb="FFFFF6BF"/>
      <rgbColor rgb="FFE9F7EF"/>
      <rgbColor rgb="FF660066"/>
      <rgbColor rgb="FFFF8080"/>
      <rgbColor rgb="FF0066CC"/>
      <rgbColor rgb="FFE4E0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F"/>
      <rgbColor rgb="FFFAF0F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6A8C"/>
      <rgbColor rgb="FF969696"/>
      <rgbColor rgb="FF131A5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2" t="s">
        <v>3</v>
      </c>
    </row>
    <row r="6" customFormat="false" ht="23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/>
    </row>
    <row r="8" customFormat="false" ht="15" hidden="false" customHeight="false" outlineLevel="0" collapsed="false">
      <c r="A8" s="3" t="s">
        <v>5</v>
      </c>
    </row>
    <row r="9" customFormat="false" ht="23.8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7</v>
      </c>
    </row>
    <row r="12" customFormat="false" ht="46.25" hidden="false" customHeight="false" outlineLevel="0" collapsed="false">
      <c r="A12" s="2" t="s">
        <v>8</v>
      </c>
    </row>
    <row r="13" customFormat="false" ht="23.8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3" t="s">
        <v>10</v>
      </c>
    </row>
    <row r="16" customFormat="false" ht="35.0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3" t="s">
        <v>12</v>
      </c>
    </row>
    <row r="19" customFormat="false" ht="23.85" hidden="false" customHeight="false" outlineLevel="0" collapsed="false">
      <c r="A19" s="2" t="s">
        <v>13</v>
      </c>
    </row>
    <row r="20" customFormat="false" ht="15" hidden="false" customHeight="false" outlineLevel="0" collapsed="false">
      <c r="A20" s="2"/>
    </row>
    <row r="21" customFormat="false" ht="15" hidden="false" customHeight="false" outlineLevel="0" collapsed="false">
      <c r="A21" s="3" t="s">
        <v>14</v>
      </c>
    </row>
    <row r="22" customFormat="false" ht="23.85" hidden="false" customHeight="false" outlineLevel="0" collapsed="false">
      <c r="A22" s="2" t="s">
        <v>15</v>
      </c>
    </row>
    <row r="23" customFormat="false" ht="15" hidden="false" customHeight="false" outlineLevel="0" collapsed="false">
      <c r="A23" s="2" t="s">
        <v>16</v>
      </c>
    </row>
    <row r="24" customFormat="false" ht="15" hidden="false" customHeight="false" outlineLevel="0" collapsed="false">
      <c r="A24" s="2" t="s">
        <v>17</v>
      </c>
    </row>
    <row r="25" customFormat="false" ht="23.85" hidden="false" customHeight="false" outlineLevel="0" collapsed="false">
      <c r="A25" s="2" t="s">
        <v>18</v>
      </c>
    </row>
    <row r="26" customFormat="false" ht="23.85" hidden="false" customHeight="false" outlineLevel="0" collapsed="false">
      <c r="A26" s="2" t="s">
        <v>19</v>
      </c>
    </row>
    <row r="27" customFormat="false" ht="15" hidden="false" customHeight="false" outlineLevel="0" collapsed="false">
      <c r="A27" s="2" t="s">
        <v>20</v>
      </c>
    </row>
    <row r="28" customFormat="false" ht="15" hidden="false" customHeight="false" outlineLevel="0" collapsed="false">
      <c r="A28" s="2"/>
    </row>
    <row r="29" customFormat="false" ht="23.85" hidden="false" customHeight="false" outlineLevel="0" collapsed="false">
      <c r="A29" s="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34"/>
    <col collapsed="false" customWidth="true" hidden="false" outlineLevel="0" max="6" min="5" style="0" width="50"/>
    <col collapsed="false" customWidth="true" hidden="false" outlineLevel="0" max="7" min="7" style="0" width="13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24"/>
    <col collapsed="false" customWidth="true" hidden="false" outlineLevel="0" max="11" min="11" style="0" width="16"/>
    <col collapsed="false" customWidth="true" hidden="false" outlineLevel="0" max="12" min="12" style="0" width="11"/>
    <col collapsed="false" customWidth="true" hidden="false" outlineLevel="0" max="13" min="13" style="0" width="18"/>
    <col collapsed="false" customWidth="true" hidden="false" outlineLevel="0" max="17" min="14" style="0" width="12"/>
    <col collapsed="false" customWidth="true" hidden="false" outlineLevel="0" max="18" min="18" style="0" width="40"/>
  </cols>
  <sheetData>
    <row r="1" customFormat="false" ht="42" hidden="false" customHeight="true" outlineLevel="0" collapsed="false">
      <c r="A1" s="4" t="s">
        <v>22</v>
      </c>
      <c r="B1" s="4" t="s">
        <v>23</v>
      </c>
      <c r="C1" s="4" t="s">
        <v>24</v>
      </c>
      <c r="D1" s="4" t="s">
        <v>25</v>
      </c>
      <c r="E1" s="4" t="s">
        <v>26</v>
      </c>
      <c r="F1" s="4" t="s">
        <v>27</v>
      </c>
      <c r="G1" s="4" t="s">
        <v>28</v>
      </c>
      <c r="H1" s="4" t="s">
        <v>29</v>
      </c>
      <c r="I1" s="4" t="s">
        <v>30</v>
      </c>
      <c r="J1" s="4" t="s">
        <v>31</v>
      </c>
      <c r="K1" s="4" t="s">
        <v>32</v>
      </c>
      <c r="L1" s="4" t="s">
        <v>33</v>
      </c>
      <c r="M1" s="4" t="s">
        <v>34</v>
      </c>
      <c r="N1" s="4" t="s">
        <v>35</v>
      </c>
      <c r="O1" s="4" t="s">
        <v>36</v>
      </c>
      <c r="P1" s="4" t="s">
        <v>37</v>
      </c>
      <c r="Q1" s="4" t="s">
        <v>38</v>
      </c>
      <c r="R1" s="4" t="s">
        <v>39</v>
      </c>
    </row>
    <row r="2" customFormat="false" ht="23.85" hidden="false" customHeight="false" outlineLevel="0" collapsed="false">
      <c r="A2" s="5" t="s">
        <v>40</v>
      </c>
      <c r="B2" s="6" t="s">
        <v>41</v>
      </c>
      <c r="C2" s="5" t="s">
        <v>42</v>
      </c>
      <c r="D2" s="7" t="s">
        <v>43</v>
      </c>
      <c r="E2" s="5" t="s">
        <v>44</v>
      </c>
      <c r="F2" s="5" t="s">
        <v>45</v>
      </c>
      <c r="G2" s="5" t="s">
        <v>46</v>
      </c>
      <c r="H2" s="5" t="s">
        <v>47</v>
      </c>
      <c r="I2" s="5" t="s">
        <v>48</v>
      </c>
      <c r="J2" s="5" t="s">
        <v>49</v>
      </c>
      <c r="K2" s="5"/>
      <c r="L2" s="8"/>
      <c r="M2" s="8"/>
      <c r="N2" s="8"/>
      <c r="O2" s="8"/>
      <c r="P2" s="9" t="str">
        <f aca="false">IF(AND(ISNUMBER(N2),ISNUMBER(O2)),IF(N2=0,"",(O2-N2)/N2),"")</f>
        <v/>
      </c>
      <c r="Q2" s="8"/>
      <c r="R2" s="8"/>
    </row>
    <row r="3" customFormat="false" ht="35.05" hidden="false" customHeight="false" outlineLevel="0" collapsed="false">
      <c r="A3" s="5" t="s">
        <v>50</v>
      </c>
      <c r="B3" s="6" t="s">
        <v>41</v>
      </c>
      <c r="C3" s="5" t="s">
        <v>42</v>
      </c>
      <c r="D3" s="7" t="s">
        <v>51</v>
      </c>
      <c r="E3" s="5" t="s">
        <v>52</v>
      </c>
      <c r="F3" s="5" t="s">
        <v>53</v>
      </c>
      <c r="G3" s="5" t="s">
        <v>54</v>
      </c>
      <c r="H3" s="5" t="s">
        <v>55</v>
      </c>
      <c r="I3" s="5" t="s">
        <v>56</v>
      </c>
      <c r="J3" s="5" t="s">
        <v>57</v>
      </c>
      <c r="K3" s="5"/>
      <c r="L3" s="8"/>
      <c r="M3" s="8"/>
      <c r="N3" s="8"/>
      <c r="O3" s="8"/>
      <c r="P3" s="9" t="str">
        <f aca="false">IF(AND(ISNUMBER(N3),ISNUMBER(O3)),IF(N3=0,"",(O3-N3)/N3),"")</f>
        <v/>
      </c>
      <c r="Q3" s="8"/>
      <c r="R3" s="8"/>
    </row>
    <row r="4" customFormat="false" ht="35.05" hidden="false" customHeight="false" outlineLevel="0" collapsed="false">
      <c r="A4" s="5" t="s">
        <v>58</v>
      </c>
      <c r="B4" s="6" t="s">
        <v>41</v>
      </c>
      <c r="C4" s="5" t="s">
        <v>59</v>
      </c>
      <c r="D4" s="7" t="s">
        <v>60</v>
      </c>
      <c r="E4" s="5" t="s">
        <v>61</v>
      </c>
      <c r="F4" s="5" t="s">
        <v>62</v>
      </c>
      <c r="G4" s="5" t="s">
        <v>63</v>
      </c>
      <c r="H4" s="5" t="s">
        <v>64</v>
      </c>
      <c r="I4" s="5" t="s">
        <v>56</v>
      </c>
      <c r="J4" s="5" t="s">
        <v>65</v>
      </c>
      <c r="K4" s="5"/>
      <c r="L4" s="8"/>
      <c r="M4" s="8"/>
      <c r="N4" s="8"/>
      <c r="O4" s="8"/>
      <c r="P4" s="9" t="str">
        <f aca="false">IF(AND(ISNUMBER(N4),ISNUMBER(O4)),IF(N4=0,"",(O4-N4)/N4),"")</f>
        <v/>
      </c>
      <c r="Q4" s="8"/>
      <c r="R4" s="8"/>
    </row>
    <row r="5" customFormat="false" ht="35.05" hidden="false" customHeight="false" outlineLevel="0" collapsed="false">
      <c r="A5" s="5" t="s">
        <v>66</v>
      </c>
      <c r="B5" s="6" t="s">
        <v>41</v>
      </c>
      <c r="C5" s="5" t="s">
        <v>59</v>
      </c>
      <c r="D5" s="7" t="s">
        <v>67</v>
      </c>
      <c r="E5" s="5" t="s">
        <v>68</v>
      </c>
      <c r="F5" s="5" t="s">
        <v>69</v>
      </c>
      <c r="G5" s="5" t="s">
        <v>63</v>
      </c>
      <c r="H5" s="5" t="s">
        <v>70</v>
      </c>
      <c r="I5" s="5" t="s">
        <v>56</v>
      </c>
      <c r="J5" s="5" t="s">
        <v>65</v>
      </c>
      <c r="K5" s="5"/>
      <c r="L5" s="8"/>
      <c r="M5" s="8"/>
      <c r="N5" s="8"/>
      <c r="O5" s="8"/>
      <c r="P5" s="9" t="str">
        <f aca="false">IF(AND(ISNUMBER(N5),ISNUMBER(O5)),IF(N5=0,"",(O5-N5)/N5),"")</f>
        <v/>
      </c>
      <c r="Q5" s="8"/>
      <c r="R5" s="8"/>
    </row>
    <row r="6" customFormat="false" ht="35.05" hidden="false" customHeight="false" outlineLevel="0" collapsed="false">
      <c r="A6" s="5" t="s">
        <v>71</v>
      </c>
      <c r="B6" s="6" t="s">
        <v>41</v>
      </c>
      <c r="C6" s="5" t="s">
        <v>59</v>
      </c>
      <c r="D6" s="7" t="s">
        <v>72</v>
      </c>
      <c r="E6" s="5" t="s">
        <v>73</v>
      </c>
      <c r="F6" s="5" t="s">
        <v>74</v>
      </c>
      <c r="G6" s="5" t="s">
        <v>63</v>
      </c>
      <c r="H6" s="5" t="s">
        <v>75</v>
      </c>
      <c r="I6" s="5" t="s">
        <v>76</v>
      </c>
      <c r="J6" s="5" t="s">
        <v>77</v>
      </c>
      <c r="K6" s="5"/>
      <c r="L6" s="8"/>
      <c r="M6" s="8"/>
      <c r="N6" s="8"/>
      <c r="O6" s="8"/>
      <c r="P6" s="9" t="str">
        <f aca="false">IF(AND(ISNUMBER(N6),ISNUMBER(O6)),IF(N6=0,"",(O6-N6)/N6),"")</f>
        <v/>
      </c>
      <c r="Q6" s="8"/>
      <c r="R6" s="8"/>
    </row>
    <row r="7" customFormat="false" ht="23.85" hidden="false" customHeight="false" outlineLevel="0" collapsed="false">
      <c r="A7" s="5" t="s">
        <v>78</v>
      </c>
      <c r="B7" s="6" t="s">
        <v>41</v>
      </c>
      <c r="C7" s="5" t="s">
        <v>59</v>
      </c>
      <c r="D7" s="7" t="s">
        <v>79</v>
      </c>
      <c r="E7" s="5" t="s">
        <v>80</v>
      </c>
      <c r="F7" s="5" t="s">
        <v>81</v>
      </c>
      <c r="G7" s="5" t="s">
        <v>82</v>
      </c>
      <c r="H7" s="5" t="s">
        <v>83</v>
      </c>
      <c r="I7" s="5" t="s">
        <v>56</v>
      </c>
      <c r="J7" s="5"/>
      <c r="K7" s="5"/>
      <c r="L7" s="8"/>
      <c r="M7" s="8"/>
      <c r="N7" s="8"/>
      <c r="O7" s="8"/>
      <c r="P7" s="9" t="str">
        <f aca="false">IF(AND(ISNUMBER(N7),ISNUMBER(O7)),IF(N7=0,"",(O7-N7)/N7),"")</f>
        <v/>
      </c>
      <c r="Q7" s="8"/>
      <c r="R7" s="8"/>
    </row>
    <row r="8" customFormat="false" ht="23.85" hidden="false" customHeight="false" outlineLevel="0" collapsed="false">
      <c r="A8" s="5" t="s">
        <v>84</v>
      </c>
      <c r="B8" s="6" t="s">
        <v>41</v>
      </c>
      <c r="C8" s="5" t="s">
        <v>85</v>
      </c>
      <c r="D8" s="7" t="s">
        <v>86</v>
      </c>
      <c r="E8" s="5" t="s">
        <v>87</v>
      </c>
      <c r="F8" s="5" t="s">
        <v>88</v>
      </c>
      <c r="G8" s="5" t="s">
        <v>89</v>
      </c>
      <c r="H8" s="5" t="s">
        <v>90</v>
      </c>
      <c r="I8" s="5" t="s">
        <v>91</v>
      </c>
      <c r="J8" s="5"/>
      <c r="K8" s="5"/>
      <c r="L8" s="8"/>
      <c r="M8" s="8"/>
      <c r="N8" s="8"/>
      <c r="O8" s="8"/>
      <c r="P8" s="9" t="str">
        <f aca="false">IF(AND(ISNUMBER(N8),ISNUMBER(O8)),IF(N8=0,"",(O8-N8)/N8),"")</f>
        <v/>
      </c>
      <c r="Q8" s="8"/>
      <c r="R8" s="8"/>
    </row>
    <row r="9" customFormat="false" ht="23.85" hidden="false" customHeight="false" outlineLevel="0" collapsed="false">
      <c r="A9" s="5" t="s">
        <v>92</v>
      </c>
      <c r="B9" s="6" t="s">
        <v>41</v>
      </c>
      <c r="C9" s="5" t="s">
        <v>85</v>
      </c>
      <c r="D9" s="7" t="s">
        <v>93</v>
      </c>
      <c r="E9" s="5" t="s">
        <v>94</v>
      </c>
      <c r="F9" s="5" t="s">
        <v>95</v>
      </c>
      <c r="G9" s="5" t="s">
        <v>54</v>
      </c>
      <c r="H9" s="5" t="s">
        <v>96</v>
      </c>
      <c r="I9" s="5" t="s">
        <v>56</v>
      </c>
      <c r="J9" s="5"/>
      <c r="K9" s="5"/>
      <c r="L9" s="8"/>
      <c r="M9" s="8"/>
      <c r="N9" s="8"/>
      <c r="O9" s="8"/>
      <c r="P9" s="9" t="str">
        <f aca="false">IF(AND(ISNUMBER(N9),ISNUMBER(O9)),IF(N9=0,"",(O9-N9)/N9),"")</f>
        <v/>
      </c>
      <c r="Q9" s="8"/>
      <c r="R9" s="8"/>
    </row>
    <row r="10" customFormat="false" ht="23.85" hidden="false" customHeight="false" outlineLevel="0" collapsed="false">
      <c r="A10" s="5" t="s">
        <v>97</v>
      </c>
      <c r="B10" s="6" t="s">
        <v>41</v>
      </c>
      <c r="C10" s="5" t="s">
        <v>98</v>
      </c>
      <c r="D10" s="7" t="s">
        <v>99</v>
      </c>
      <c r="E10" s="5" t="s">
        <v>100</v>
      </c>
      <c r="F10" s="5" t="s">
        <v>101</v>
      </c>
      <c r="G10" s="5" t="s">
        <v>102</v>
      </c>
      <c r="H10" s="5" t="s">
        <v>103</v>
      </c>
      <c r="I10" s="5" t="s">
        <v>56</v>
      </c>
      <c r="J10" s="5" t="s">
        <v>104</v>
      </c>
      <c r="K10" s="5"/>
      <c r="L10" s="8"/>
      <c r="M10" s="8"/>
      <c r="N10" s="8"/>
      <c r="O10" s="8"/>
      <c r="P10" s="9" t="str">
        <f aca="false">IF(AND(ISNUMBER(N10),ISNUMBER(O10)),IF(N10=0,"",(O10-N10)/N10),"")</f>
        <v/>
      </c>
      <c r="Q10" s="8"/>
      <c r="R10" s="8"/>
    </row>
    <row r="11" customFormat="false" ht="35.05" hidden="false" customHeight="false" outlineLevel="0" collapsed="false">
      <c r="A11" s="5" t="s">
        <v>105</v>
      </c>
      <c r="B11" s="6" t="s">
        <v>41</v>
      </c>
      <c r="C11" s="5" t="s">
        <v>98</v>
      </c>
      <c r="D11" s="7" t="s">
        <v>106</v>
      </c>
      <c r="E11" s="5" t="s">
        <v>107</v>
      </c>
      <c r="F11" s="5" t="s">
        <v>108</v>
      </c>
      <c r="G11" s="5" t="s">
        <v>102</v>
      </c>
      <c r="H11" s="5" t="s">
        <v>109</v>
      </c>
      <c r="I11" s="5" t="s">
        <v>56</v>
      </c>
      <c r="J11" s="5" t="s">
        <v>110</v>
      </c>
      <c r="K11" s="5"/>
      <c r="L11" s="8"/>
      <c r="M11" s="8"/>
      <c r="N11" s="8"/>
      <c r="O11" s="8"/>
      <c r="P11" s="9" t="str">
        <f aca="false">IF(AND(ISNUMBER(N11),ISNUMBER(O11)),IF(N11=0,"",(O11-N11)/N11),"")</f>
        <v/>
      </c>
      <c r="Q11" s="8"/>
      <c r="R11" s="8"/>
    </row>
    <row r="12" customFormat="false" ht="35.05" hidden="false" customHeight="false" outlineLevel="0" collapsed="false">
      <c r="A12" s="5" t="s">
        <v>111</v>
      </c>
      <c r="B12" s="6" t="s">
        <v>41</v>
      </c>
      <c r="C12" s="5" t="s">
        <v>112</v>
      </c>
      <c r="D12" s="7" t="s">
        <v>113</v>
      </c>
      <c r="E12" s="5" t="s">
        <v>114</v>
      </c>
      <c r="F12" s="5" t="s">
        <v>115</v>
      </c>
      <c r="G12" s="5" t="s">
        <v>116</v>
      </c>
      <c r="H12" s="5" t="s">
        <v>117</v>
      </c>
      <c r="I12" s="5" t="s">
        <v>91</v>
      </c>
      <c r="J12" s="5" t="s">
        <v>118</v>
      </c>
      <c r="K12" s="5"/>
      <c r="L12" s="8"/>
      <c r="M12" s="8"/>
      <c r="N12" s="8"/>
      <c r="O12" s="8"/>
      <c r="P12" s="9" t="str">
        <f aca="false">IF(AND(ISNUMBER(N12),ISNUMBER(O12)),IF(N12=0,"",(O12-N12)/N12),"")</f>
        <v/>
      </c>
      <c r="Q12" s="8"/>
      <c r="R12" s="8"/>
    </row>
    <row r="13" customFormat="false" ht="23.85" hidden="false" customHeight="false" outlineLevel="0" collapsed="false">
      <c r="A13" s="5" t="s">
        <v>119</v>
      </c>
      <c r="B13" s="6" t="s">
        <v>41</v>
      </c>
      <c r="C13" s="5" t="s">
        <v>112</v>
      </c>
      <c r="D13" s="7" t="s">
        <v>120</v>
      </c>
      <c r="E13" s="5" t="s">
        <v>121</v>
      </c>
      <c r="F13" s="5" t="s">
        <v>122</v>
      </c>
      <c r="G13" s="5" t="s">
        <v>54</v>
      </c>
      <c r="H13" s="5" t="s">
        <v>123</v>
      </c>
      <c r="I13" s="5" t="s">
        <v>91</v>
      </c>
      <c r="J13" s="5" t="s">
        <v>124</v>
      </c>
      <c r="K13" s="5"/>
      <c r="L13" s="8"/>
      <c r="M13" s="8"/>
      <c r="N13" s="8"/>
      <c r="O13" s="8"/>
      <c r="P13" s="9" t="str">
        <f aca="false">IF(AND(ISNUMBER(N13),ISNUMBER(O13)),IF(N13=0,"",(O13-N13)/N13),"")</f>
        <v/>
      </c>
      <c r="Q13" s="8"/>
      <c r="R13" s="8"/>
    </row>
    <row r="14" customFormat="false" ht="35.05" hidden="false" customHeight="false" outlineLevel="0" collapsed="false">
      <c r="A14" s="5" t="s">
        <v>125</v>
      </c>
      <c r="B14" s="6" t="s">
        <v>41</v>
      </c>
      <c r="C14" s="5" t="s">
        <v>126</v>
      </c>
      <c r="D14" s="7" t="s">
        <v>127</v>
      </c>
      <c r="E14" s="5" t="s">
        <v>128</v>
      </c>
      <c r="F14" s="5" t="s">
        <v>129</v>
      </c>
      <c r="G14" s="5" t="s">
        <v>116</v>
      </c>
      <c r="H14" s="5" t="s">
        <v>130</v>
      </c>
      <c r="I14" s="5" t="s">
        <v>56</v>
      </c>
      <c r="J14" s="5" t="s">
        <v>131</v>
      </c>
      <c r="K14" s="5"/>
      <c r="L14" s="8"/>
      <c r="M14" s="8"/>
      <c r="N14" s="8"/>
      <c r="O14" s="8"/>
      <c r="P14" s="9" t="str">
        <f aca="false">IF(AND(ISNUMBER(N14),ISNUMBER(O14)),IF(N14=0,"",(O14-N14)/N14),"")</f>
        <v/>
      </c>
      <c r="Q14" s="8"/>
      <c r="R14" s="8"/>
    </row>
    <row r="15" customFormat="false" ht="35.05" hidden="false" customHeight="false" outlineLevel="0" collapsed="false">
      <c r="A15" s="5" t="s">
        <v>132</v>
      </c>
      <c r="B15" s="6" t="s">
        <v>41</v>
      </c>
      <c r="C15" s="5" t="s">
        <v>133</v>
      </c>
      <c r="D15" s="7" t="s">
        <v>134</v>
      </c>
      <c r="E15" s="5" t="s">
        <v>135</v>
      </c>
      <c r="F15" s="5" t="s">
        <v>136</v>
      </c>
      <c r="G15" s="5" t="s">
        <v>137</v>
      </c>
      <c r="H15" s="5" t="s">
        <v>138</v>
      </c>
      <c r="I15" s="5" t="s">
        <v>56</v>
      </c>
      <c r="J15" s="5" t="s">
        <v>139</v>
      </c>
      <c r="K15" s="5"/>
      <c r="L15" s="8"/>
      <c r="M15" s="8"/>
      <c r="N15" s="8"/>
      <c r="O15" s="8"/>
      <c r="P15" s="9" t="str">
        <f aca="false">IF(AND(ISNUMBER(N15),ISNUMBER(O15)),IF(N15=0,"",(O15-N15)/N15),"")</f>
        <v/>
      </c>
      <c r="Q15" s="8"/>
      <c r="R15" s="8"/>
    </row>
    <row r="16" customFormat="false" ht="23.85" hidden="false" customHeight="false" outlineLevel="0" collapsed="false">
      <c r="A16" s="5" t="s">
        <v>140</v>
      </c>
      <c r="B16" s="6" t="s">
        <v>41</v>
      </c>
      <c r="C16" s="5" t="s">
        <v>141</v>
      </c>
      <c r="D16" s="7" t="s">
        <v>142</v>
      </c>
      <c r="E16" s="5" t="s">
        <v>143</v>
      </c>
      <c r="F16" s="5" t="s">
        <v>144</v>
      </c>
      <c r="G16" s="5" t="s">
        <v>145</v>
      </c>
      <c r="H16" s="5" t="s">
        <v>146</v>
      </c>
      <c r="I16" s="5" t="s">
        <v>56</v>
      </c>
      <c r="J16" s="5" t="s">
        <v>147</v>
      </c>
      <c r="K16" s="5"/>
      <c r="L16" s="8"/>
      <c r="M16" s="8"/>
      <c r="N16" s="8"/>
      <c r="O16" s="8"/>
      <c r="P16" s="9" t="str">
        <f aca="false">IF(AND(ISNUMBER(N16),ISNUMBER(O16)),IF(N16=0,"",(O16-N16)/N16),"")</f>
        <v/>
      </c>
      <c r="Q16" s="8"/>
      <c r="R16" s="8"/>
    </row>
    <row r="17" customFormat="false" ht="23.85" hidden="false" customHeight="false" outlineLevel="0" collapsed="false">
      <c r="A17" s="5" t="s">
        <v>148</v>
      </c>
      <c r="B17" s="6" t="s">
        <v>41</v>
      </c>
      <c r="C17" s="5" t="s">
        <v>42</v>
      </c>
      <c r="D17" s="7" t="s">
        <v>149</v>
      </c>
      <c r="E17" s="5" t="s">
        <v>150</v>
      </c>
      <c r="F17" s="5" t="s">
        <v>151</v>
      </c>
      <c r="G17" s="5" t="s">
        <v>152</v>
      </c>
      <c r="H17" s="5" t="s">
        <v>153</v>
      </c>
      <c r="I17" s="5" t="s">
        <v>56</v>
      </c>
      <c r="J17" s="5"/>
      <c r="K17" s="5"/>
      <c r="L17" s="8"/>
      <c r="M17" s="8"/>
      <c r="N17" s="8"/>
      <c r="O17" s="8"/>
      <c r="P17" s="9" t="str">
        <f aca="false">IF(AND(ISNUMBER(N17),ISNUMBER(O17)),IF(N17=0,"",(O17-N17)/N17),"")</f>
        <v/>
      </c>
      <c r="Q17" s="8"/>
      <c r="R17" s="8"/>
    </row>
    <row r="18" customFormat="false" ht="23.85" hidden="false" customHeight="false" outlineLevel="0" collapsed="false">
      <c r="A18" s="5" t="s">
        <v>154</v>
      </c>
      <c r="B18" s="10" t="s">
        <v>155</v>
      </c>
      <c r="C18" s="5" t="s">
        <v>156</v>
      </c>
      <c r="D18" s="7" t="s">
        <v>157</v>
      </c>
      <c r="E18" s="5" t="s">
        <v>158</v>
      </c>
      <c r="F18" s="5" t="s">
        <v>159</v>
      </c>
      <c r="G18" s="5" t="s">
        <v>160</v>
      </c>
      <c r="H18" s="5" t="s">
        <v>161</v>
      </c>
      <c r="I18" s="5" t="s">
        <v>162</v>
      </c>
      <c r="J18" s="5" t="s">
        <v>163</v>
      </c>
      <c r="K18" s="5"/>
      <c r="L18" s="8"/>
      <c r="M18" s="8"/>
      <c r="N18" s="8"/>
      <c r="O18" s="8"/>
      <c r="P18" s="9" t="str">
        <f aca="false">IF(AND(ISNUMBER(N18),ISNUMBER(O18)),IF(N18=0,"",(O18-N18)/N18),"")</f>
        <v/>
      </c>
      <c r="Q18" s="8"/>
      <c r="R18" s="8"/>
    </row>
    <row r="19" customFormat="false" ht="23.85" hidden="false" customHeight="false" outlineLevel="0" collapsed="false">
      <c r="A19" s="5" t="s">
        <v>164</v>
      </c>
      <c r="B19" s="10" t="s">
        <v>155</v>
      </c>
      <c r="C19" s="5" t="s">
        <v>156</v>
      </c>
      <c r="D19" s="7" t="s">
        <v>165</v>
      </c>
      <c r="E19" s="5" t="s">
        <v>166</v>
      </c>
      <c r="F19" s="5" t="s">
        <v>167</v>
      </c>
      <c r="G19" s="5" t="s">
        <v>54</v>
      </c>
      <c r="H19" s="5" t="s">
        <v>168</v>
      </c>
      <c r="I19" s="5" t="s">
        <v>91</v>
      </c>
      <c r="J19" s="5" t="s">
        <v>169</v>
      </c>
      <c r="K19" s="5"/>
      <c r="L19" s="8"/>
      <c r="M19" s="8"/>
      <c r="N19" s="8"/>
      <c r="O19" s="8"/>
      <c r="P19" s="9" t="str">
        <f aca="false">IF(AND(ISNUMBER(N19),ISNUMBER(O19)),IF(N19=0,"",(O19-N19)/N19),"")</f>
        <v/>
      </c>
      <c r="Q19" s="8"/>
      <c r="R19" s="8"/>
    </row>
    <row r="20" customFormat="false" ht="23.85" hidden="false" customHeight="false" outlineLevel="0" collapsed="false">
      <c r="A20" s="5" t="s">
        <v>170</v>
      </c>
      <c r="B20" s="10" t="s">
        <v>155</v>
      </c>
      <c r="C20" s="5" t="s">
        <v>171</v>
      </c>
      <c r="D20" s="7" t="s">
        <v>172</v>
      </c>
      <c r="E20" s="5" t="s">
        <v>173</v>
      </c>
      <c r="F20" s="5" t="s">
        <v>174</v>
      </c>
      <c r="G20" s="5" t="s">
        <v>175</v>
      </c>
      <c r="H20" s="5" t="s">
        <v>176</v>
      </c>
      <c r="I20" s="5" t="s">
        <v>162</v>
      </c>
      <c r="J20" s="5" t="s">
        <v>177</v>
      </c>
      <c r="K20" s="5"/>
      <c r="L20" s="8"/>
      <c r="M20" s="8"/>
      <c r="N20" s="8"/>
      <c r="O20" s="8"/>
      <c r="P20" s="9" t="str">
        <f aca="false">IF(AND(ISNUMBER(N20),ISNUMBER(O20)),IF(N20=0,"",(O20-N20)/N20),"")</f>
        <v/>
      </c>
      <c r="Q20" s="8"/>
      <c r="R20" s="8"/>
    </row>
    <row r="21" customFormat="false" ht="35.05" hidden="false" customHeight="false" outlineLevel="0" collapsed="false">
      <c r="A21" s="5" t="s">
        <v>178</v>
      </c>
      <c r="B21" s="10" t="s">
        <v>155</v>
      </c>
      <c r="C21" s="5" t="s">
        <v>171</v>
      </c>
      <c r="D21" s="7" t="s">
        <v>179</v>
      </c>
      <c r="E21" s="5" t="s">
        <v>180</v>
      </c>
      <c r="F21" s="5" t="s">
        <v>181</v>
      </c>
      <c r="G21" s="5" t="s">
        <v>182</v>
      </c>
      <c r="H21" s="5" t="s">
        <v>183</v>
      </c>
      <c r="I21" s="5" t="s">
        <v>184</v>
      </c>
      <c r="J21" s="5" t="s">
        <v>185</v>
      </c>
      <c r="K21" s="5"/>
      <c r="L21" s="8"/>
      <c r="M21" s="8"/>
      <c r="N21" s="8"/>
      <c r="O21" s="8"/>
      <c r="P21" s="9" t="str">
        <f aca="false">IF(AND(ISNUMBER(N21),ISNUMBER(O21)),IF(N21=0,"",(O21-N21)/N21),"")</f>
        <v/>
      </c>
      <c r="Q21" s="8"/>
      <c r="R21" s="8"/>
    </row>
    <row r="22" customFormat="false" ht="23.85" hidden="false" customHeight="false" outlineLevel="0" collapsed="false">
      <c r="A22" s="5" t="s">
        <v>186</v>
      </c>
      <c r="B22" s="10" t="s">
        <v>155</v>
      </c>
      <c r="C22" s="5" t="s">
        <v>171</v>
      </c>
      <c r="D22" s="7" t="s">
        <v>187</v>
      </c>
      <c r="E22" s="5" t="s">
        <v>188</v>
      </c>
      <c r="F22" s="5" t="s">
        <v>189</v>
      </c>
      <c r="G22" s="5" t="s">
        <v>182</v>
      </c>
      <c r="H22" s="5" t="s">
        <v>190</v>
      </c>
      <c r="I22" s="5" t="s">
        <v>184</v>
      </c>
      <c r="J22" s="5"/>
      <c r="K22" s="5"/>
      <c r="L22" s="8"/>
      <c r="M22" s="8"/>
      <c r="N22" s="8"/>
      <c r="O22" s="8"/>
      <c r="P22" s="9" t="str">
        <f aca="false">IF(AND(ISNUMBER(N22),ISNUMBER(O22)),IF(N22=0,"",(O22-N22)/N22),"")</f>
        <v/>
      </c>
      <c r="Q22" s="8"/>
      <c r="R22" s="8"/>
    </row>
    <row r="23" customFormat="false" ht="23.85" hidden="false" customHeight="false" outlineLevel="0" collapsed="false">
      <c r="A23" s="5" t="s">
        <v>191</v>
      </c>
      <c r="B23" s="10" t="s">
        <v>155</v>
      </c>
      <c r="C23" s="5" t="s">
        <v>171</v>
      </c>
      <c r="D23" s="7" t="s">
        <v>192</v>
      </c>
      <c r="E23" s="5" t="s">
        <v>193</v>
      </c>
      <c r="F23" s="5" t="s">
        <v>194</v>
      </c>
      <c r="G23" s="5" t="s">
        <v>175</v>
      </c>
      <c r="H23" s="5" t="s">
        <v>195</v>
      </c>
      <c r="I23" s="5" t="s">
        <v>56</v>
      </c>
      <c r="J23" s="5" t="s">
        <v>196</v>
      </c>
      <c r="K23" s="5"/>
      <c r="L23" s="8"/>
      <c r="M23" s="8"/>
      <c r="N23" s="8"/>
      <c r="O23" s="8"/>
      <c r="P23" s="9" t="str">
        <f aca="false">IF(AND(ISNUMBER(N23),ISNUMBER(O23)),IF(N23=0,"",(O23-N23)/N23),"")</f>
        <v/>
      </c>
      <c r="Q23" s="8"/>
      <c r="R23" s="8"/>
    </row>
    <row r="24" customFormat="false" ht="35.05" hidden="false" customHeight="false" outlineLevel="0" collapsed="false">
      <c r="A24" s="5" t="s">
        <v>197</v>
      </c>
      <c r="B24" s="10" t="s">
        <v>155</v>
      </c>
      <c r="C24" s="5" t="s">
        <v>171</v>
      </c>
      <c r="D24" s="7" t="s">
        <v>198</v>
      </c>
      <c r="E24" s="5" t="s">
        <v>199</v>
      </c>
      <c r="F24" s="5" t="s">
        <v>200</v>
      </c>
      <c r="G24" s="5" t="s">
        <v>54</v>
      </c>
      <c r="H24" s="5" t="s">
        <v>201</v>
      </c>
      <c r="I24" s="5" t="s">
        <v>162</v>
      </c>
      <c r="J24" s="5"/>
      <c r="K24" s="5"/>
      <c r="L24" s="8"/>
      <c r="M24" s="8"/>
      <c r="N24" s="8"/>
      <c r="O24" s="8"/>
      <c r="P24" s="9" t="str">
        <f aca="false">IF(AND(ISNUMBER(N24),ISNUMBER(O24)),IF(N24=0,"",(O24-N24)/N24),"")</f>
        <v/>
      </c>
      <c r="Q24" s="8"/>
      <c r="R24" s="8"/>
    </row>
    <row r="25" customFormat="false" ht="23.85" hidden="false" customHeight="false" outlineLevel="0" collapsed="false">
      <c r="A25" s="5" t="s">
        <v>202</v>
      </c>
      <c r="B25" s="10" t="s">
        <v>155</v>
      </c>
      <c r="C25" s="5" t="s">
        <v>203</v>
      </c>
      <c r="D25" s="7" t="s">
        <v>204</v>
      </c>
      <c r="E25" s="5" t="s">
        <v>205</v>
      </c>
      <c r="F25" s="5" t="s">
        <v>206</v>
      </c>
      <c r="G25" s="5" t="s">
        <v>207</v>
      </c>
      <c r="H25" s="5" t="s">
        <v>208</v>
      </c>
      <c r="I25" s="5" t="s">
        <v>56</v>
      </c>
      <c r="J25" s="5" t="s">
        <v>209</v>
      </c>
      <c r="K25" s="5"/>
      <c r="L25" s="8"/>
      <c r="M25" s="8"/>
      <c r="N25" s="8"/>
      <c r="O25" s="8"/>
      <c r="P25" s="9" t="str">
        <f aca="false">IF(AND(ISNUMBER(N25),ISNUMBER(O25)),IF(N25=0,"",(O25-N25)/N25),"")</f>
        <v/>
      </c>
      <c r="Q25" s="8"/>
      <c r="R25" s="8"/>
    </row>
    <row r="26" customFormat="false" ht="23.85" hidden="false" customHeight="false" outlineLevel="0" collapsed="false">
      <c r="A26" s="5" t="s">
        <v>210</v>
      </c>
      <c r="B26" s="10" t="s">
        <v>155</v>
      </c>
      <c r="C26" s="5" t="s">
        <v>203</v>
      </c>
      <c r="D26" s="7" t="s">
        <v>211</v>
      </c>
      <c r="E26" s="5" t="s">
        <v>212</v>
      </c>
      <c r="F26" s="5" t="s">
        <v>213</v>
      </c>
      <c r="G26" s="5" t="s">
        <v>54</v>
      </c>
      <c r="H26" s="5" t="s">
        <v>214</v>
      </c>
      <c r="I26" s="5" t="s">
        <v>56</v>
      </c>
      <c r="J26" s="5"/>
      <c r="K26" s="5"/>
      <c r="L26" s="8"/>
      <c r="M26" s="8"/>
      <c r="N26" s="8"/>
      <c r="O26" s="8"/>
      <c r="P26" s="9" t="str">
        <f aca="false">IF(AND(ISNUMBER(N26),ISNUMBER(O26)),IF(N26=0,"",(O26-N26)/N26),"")</f>
        <v/>
      </c>
      <c r="Q26" s="8"/>
      <c r="R26" s="8"/>
    </row>
    <row r="27" customFormat="false" ht="35.05" hidden="false" customHeight="false" outlineLevel="0" collapsed="false">
      <c r="A27" s="5" t="s">
        <v>215</v>
      </c>
      <c r="B27" s="10" t="s">
        <v>155</v>
      </c>
      <c r="C27" s="5" t="s">
        <v>216</v>
      </c>
      <c r="D27" s="7" t="s">
        <v>217</v>
      </c>
      <c r="E27" s="5" t="s">
        <v>218</v>
      </c>
      <c r="F27" s="5" t="s">
        <v>219</v>
      </c>
      <c r="G27" s="5" t="s">
        <v>220</v>
      </c>
      <c r="H27" s="5" t="s">
        <v>221</v>
      </c>
      <c r="I27" s="5" t="s">
        <v>222</v>
      </c>
      <c r="J27" s="5"/>
      <c r="K27" s="5"/>
      <c r="L27" s="8"/>
      <c r="M27" s="8"/>
      <c r="N27" s="8"/>
      <c r="O27" s="8"/>
      <c r="P27" s="9" t="str">
        <f aca="false">IF(AND(ISNUMBER(N27),ISNUMBER(O27)),IF(N27=0,"",(O27-N27)/N27),"")</f>
        <v/>
      </c>
      <c r="Q27" s="8"/>
      <c r="R27" s="8"/>
    </row>
    <row r="28" customFormat="false" ht="35.05" hidden="false" customHeight="false" outlineLevel="0" collapsed="false">
      <c r="A28" s="5" t="s">
        <v>223</v>
      </c>
      <c r="B28" s="10" t="s">
        <v>155</v>
      </c>
      <c r="C28" s="5" t="s">
        <v>216</v>
      </c>
      <c r="D28" s="7" t="s">
        <v>224</v>
      </c>
      <c r="E28" s="5" t="s">
        <v>225</v>
      </c>
      <c r="F28" s="5" t="s">
        <v>226</v>
      </c>
      <c r="G28" s="5" t="s">
        <v>54</v>
      </c>
      <c r="H28" s="5" t="s">
        <v>227</v>
      </c>
      <c r="I28" s="5" t="s">
        <v>56</v>
      </c>
      <c r="J28" s="5" t="s">
        <v>228</v>
      </c>
      <c r="K28" s="5"/>
      <c r="L28" s="8"/>
      <c r="M28" s="8"/>
      <c r="N28" s="8"/>
      <c r="O28" s="8"/>
      <c r="P28" s="9" t="str">
        <f aca="false">IF(AND(ISNUMBER(N28),ISNUMBER(O28)),IF(N28=0,"",(O28-N28)/N28),"")</f>
        <v/>
      </c>
      <c r="Q28" s="8"/>
      <c r="R28" s="8"/>
    </row>
    <row r="29" customFormat="false" ht="23.85" hidden="false" customHeight="false" outlineLevel="0" collapsed="false">
      <c r="A29" s="5" t="s">
        <v>229</v>
      </c>
      <c r="B29" s="10" t="s">
        <v>155</v>
      </c>
      <c r="C29" s="5" t="s">
        <v>230</v>
      </c>
      <c r="D29" s="7" t="s">
        <v>231</v>
      </c>
      <c r="E29" s="5" t="s">
        <v>232</v>
      </c>
      <c r="F29" s="5" t="s">
        <v>233</v>
      </c>
      <c r="G29" s="5" t="s">
        <v>54</v>
      </c>
      <c r="H29" s="5" t="s">
        <v>234</v>
      </c>
      <c r="I29" s="5" t="s">
        <v>56</v>
      </c>
      <c r="J29" s="5" t="s">
        <v>235</v>
      </c>
      <c r="K29" s="5"/>
      <c r="L29" s="8"/>
      <c r="M29" s="8"/>
      <c r="N29" s="8"/>
      <c r="O29" s="8"/>
      <c r="P29" s="9" t="str">
        <f aca="false">IF(AND(ISNUMBER(N29),ISNUMBER(O29)),IF(N29=0,"",(O29-N29)/N29),"")</f>
        <v/>
      </c>
      <c r="Q29" s="8"/>
      <c r="R29" s="8"/>
    </row>
    <row r="30" customFormat="false" ht="23.85" hidden="false" customHeight="false" outlineLevel="0" collapsed="false">
      <c r="A30" s="5" t="s">
        <v>236</v>
      </c>
      <c r="B30" s="10" t="s">
        <v>155</v>
      </c>
      <c r="C30" s="5" t="s">
        <v>237</v>
      </c>
      <c r="D30" s="7" t="s">
        <v>238</v>
      </c>
      <c r="E30" s="5" t="s">
        <v>239</v>
      </c>
      <c r="F30" s="5" t="s">
        <v>240</v>
      </c>
      <c r="G30" s="5" t="s">
        <v>241</v>
      </c>
      <c r="H30" s="5" t="s">
        <v>242</v>
      </c>
      <c r="I30" s="5" t="s">
        <v>56</v>
      </c>
      <c r="J30" s="5" t="s">
        <v>243</v>
      </c>
      <c r="K30" s="5"/>
      <c r="L30" s="8"/>
      <c r="M30" s="8"/>
      <c r="N30" s="8"/>
      <c r="O30" s="8"/>
      <c r="P30" s="9" t="str">
        <f aca="false">IF(AND(ISNUMBER(N30),ISNUMBER(O30)),IF(N30=0,"",(O30-N30)/N30),"")</f>
        <v/>
      </c>
      <c r="Q30" s="8"/>
      <c r="R30" s="8"/>
    </row>
    <row r="31" customFormat="false" ht="35.05" hidden="false" customHeight="false" outlineLevel="0" collapsed="false">
      <c r="A31" s="5" t="s">
        <v>244</v>
      </c>
      <c r="B31" s="10" t="s">
        <v>155</v>
      </c>
      <c r="C31" s="5" t="s">
        <v>245</v>
      </c>
      <c r="D31" s="7" t="s">
        <v>246</v>
      </c>
      <c r="E31" s="5" t="s">
        <v>247</v>
      </c>
      <c r="F31" s="5" t="s">
        <v>248</v>
      </c>
      <c r="G31" s="5" t="s">
        <v>54</v>
      </c>
      <c r="H31" s="5" t="s">
        <v>249</v>
      </c>
      <c r="I31" s="5" t="s">
        <v>56</v>
      </c>
      <c r="J31" s="5"/>
      <c r="K31" s="5"/>
      <c r="L31" s="8"/>
      <c r="M31" s="8"/>
      <c r="N31" s="8"/>
      <c r="O31" s="8"/>
      <c r="P31" s="9" t="str">
        <f aca="false">IF(AND(ISNUMBER(N31),ISNUMBER(O31)),IF(N31=0,"",(O31-N31)/N31),"")</f>
        <v/>
      </c>
      <c r="Q31" s="8"/>
      <c r="R31" s="8"/>
    </row>
    <row r="32" customFormat="false" ht="23.85" hidden="false" customHeight="false" outlineLevel="0" collapsed="false">
      <c r="A32" s="5" t="s">
        <v>250</v>
      </c>
      <c r="B32" s="10" t="s">
        <v>155</v>
      </c>
      <c r="C32" s="5" t="s">
        <v>216</v>
      </c>
      <c r="D32" s="7" t="s">
        <v>251</v>
      </c>
      <c r="E32" s="5" t="s">
        <v>252</v>
      </c>
      <c r="F32" s="5" t="s">
        <v>253</v>
      </c>
      <c r="G32" s="5" t="s">
        <v>254</v>
      </c>
      <c r="H32" s="5" t="s">
        <v>255</v>
      </c>
      <c r="I32" s="5" t="s">
        <v>56</v>
      </c>
      <c r="J32" s="5" t="s">
        <v>256</v>
      </c>
      <c r="K32" s="5"/>
      <c r="L32" s="8"/>
      <c r="M32" s="8"/>
      <c r="N32" s="8"/>
      <c r="O32" s="8"/>
      <c r="P32" s="9" t="str">
        <f aca="false">IF(AND(ISNUMBER(N32),ISNUMBER(O32)),IF(N32=0,"",(O32-N32)/N32),"")</f>
        <v/>
      </c>
      <c r="Q32" s="8"/>
      <c r="R32" s="8"/>
    </row>
    <row r="33" customFormat="false" ht="23.85" hidden="false" customHeight="false" outlineLevel="0" collapsed="false">
      <c r="A33" s="5" t="s">
        <v>257</v>
      </c>
      <c r="B33" s="10" t="s">
        <v>155</v>
      </c>
      <c r="C33" s="5" t="s">
        <v>156</v>
      </c>
      <c r="D33" s="7" t="s">
        <v>258</v>
      </c>
      <c r="E33" s="5" t="s">
        <v>259</v>
      </c>
      <c r="F33" s="5" t="s">
        <v>260</v>
      </c>
      <c r="G33" s="5" t="s">
        <v>54</v>
      </c>
      <c r="H33" s="5" t="s">
        <v>261</v>
      </c>
      <c r="I33" s="5" t="s">
        <v>91</v>
      </c>
      <c r="J33" s="5" t="s">
        <v>262</v>
      </c>
      <c r="K33" s="5"/>
      <c r="L33" s="8"/>
      <c r="M33" s="8"/>
      <c r="N33" s="8"/>
      <c r="O33" s="8"/>
      <c r="P33" s="9" t="str">
        <f aca="false">IF(AND(ISNUMBER(N33),ISNUMBER(O33)),IF(N33=0,"",(O33-N33)/N33),"")</f>
        <v/>
      </c>
      <c r="Q33" s="8"/>
      <c r="R33" s="8"/>
    </row>
    <row r="34" customFormat="false" ht="23.85" hidden="false" customHeight="false" outlineLevel="0" collapsed="false">
      <c r="A34" s="5" t="s">
        <v>263</v>
      </c>
      <c r="B34" s="10" t="s">
        <v>155</v>
      </c>
      <c r="C34" s="5" t="s">
        <v>156</v>
      </c>
      <c r="D34" s="7" t="s">
        <v>264</v>
      </c>
      <c r="E34" s="5" t="s">
        <v>265</v>
      </c>
      <c r="F34" s="5" t="s">
        <v>266</v>
      </c>
      <c r="G34" s="5" t="s">
        <v>267</v>
      </c>
      <c r="H34" s="5" t="s">
        <v>268</v>
      </c>
      <c r="I34" s="5" t="s">
        <v>91</v>
      </c>
      <c r="J34" s="5" t="s">
        <v>269</v>
      </c>
      <c r="K34" s="5"/>
      <c r="L34" s="8"/>
      <c r="M34" s="8"/>
      <c r="N34" s="8"/>
      <c r="O34" s="8"/>
      <c r="P34" s="9" t="str">
        <f aca="false">IF(AND(ISNUMBER(N34),ISNUMBER(O34)),IF(N34=0,"",(O34-N34)/N34),"")</f>
        <v/>
      </c>
      <c r="Q34" s="8"/>
      <c r="R34" s="8"/>
    </row>
    <row r="35" customFormat="false" ht="23.85" hidden="false" customHeight="false" outlineLevel="0" collapsed="false">
      <c r="A35" s="5" t="s">
        <v>270</v>
      </c>
      <c r="B35" s="10" t="s">
        <v>155</v>
      </c>
      <c r="C35" s="5" t="s">
        <v>271</v>
      </c>
      <c r="D35" s="7" t="s">
        <v>272</v>
      </c>
      <c r="E35" s="5" t="s">
        <v>273</v>
      </c>
      <c r="F35" s="5" t="s">
        <v>274</v>
      </c>
      <c r="G35" s="5" t="s">
        <v>54</v>
      </c>
      <c r="H35" s="5" t="s">
        <v>275</v>
      </c>
      <c r="I35" s="5" t="s">
        <v>56</v>
      </c>
      <c r="J35" s="5"/>
      <c r="K35" s="5"/>
      <c r="L35" s="8"/>
      <c r="M35" s="8"/>
      <c r="N35" s="8"/>
      <c r="O35" s="8"/>
      <c r="P35" s="9" t="str">
        <f aca="false">IF(AND(ISNUMBER(N35),ISNUMBER(O35)),IF(N35=0,"",(O35-N35)/N35),"")</f>
        <v/>
      </c>
      <c r="Q35" s="8"/>
      <c r="R35" s="8"/>
    </row>
    <row r="36" customFormat="false" ht="35.05" hidden="false" customHeight="false" outlineLevel="0" collapsed="false">
      <c r="A36" s="5" t="s">
        <v>276</v>
      </c>
      <c r="B36" s="11" t="s">
        <v>277</v>
      </c>
      <c r="C36" s="5" t="s">
        <v>278</v>
      </c>
      <c r="D36" s="7" t="s">
        <v>279</v>
      </c>
      <c r="E36" s="5" t="s">
        <v>280</v>
      </c>
      <c r="F36" s="5" t="s">
        <v>281</v>
      </c>
      <c r="G36" s="5" t="s">
        <v>54</v>
      </c>
      <c r="H36" s="5" t="s">
        <v>282</v>
      </c>
      <c r="I36" s="5" t="s">
        <v>56</v>
      </c>
      <c r="J36" s="5"/>
      <c r="K36" s="5"/>
      <c r="L36" s="8"/>
      <c r="M36" s="8"/>
      <c r="N36" s="8"/>
      <c r="O36" s="8"/>
      <c r="P36" s="9" t="str">
        <f aca="false">IF(AND(ISNUMBER(N36),ISNUMBER(O36)),IF(N36=0,"",(O36-N36)/N36),"")</f>
        <v/>
      </c>
      <c r="Q36" s="8"/>
      <c r="R36" s="8"/>
    </row>
    <row r="37" customFormat="false" ht="35.05" hidden="false" customHeight="false" outlineLevel="0" collapsed="false">
      <c r="A37" s="5" t="s">
        <v>283</v>
      </c>
      <c r="B37" s="11" t="s">
        <v>277</v>
      </c>
      <c r="C37" s="5" t="s">
        <v>278</v>
      </c>
      <c r="D37" s="7" t="s">
        <v>284</v>
      </c>
      <c r="E37" s="5" t="s">
        <v>285</v>
      </c>
      <c r="F37" s="5" t="s">
        <v>286</v>
      </c>
      <c r="G37" s="5" t="s">
        <v>54</v>
      </c>
      <c r="H37" s="5" t="s">
        <v>287</v>
      </c>
      <c r="I37" s="5" t="s">
        <v>56</v>
      </c>
      <c r="J37" s="5"/>
      <c r="K37" s="5"/>
      <c r="L37" s="8"/>
      <c r="M37" s="8"/>
      <c r="N37" s="8"/>
      <c r="O37" s="8"/>
      <c r="P37" s="9" t="str">
        <f aca="false">IF(AND(ISNUMBER(N37),ISNUMBER(O37)),IF(N37=0,"",(O37-N37)/N37),"")</f>
        <v/>
      </c>
      <c r="Q37" s="8"/>
      <c r="R37" s="8"/>
    </row>
    <row r="38" customFormat="false" ht="23.85" hidden="false" customHeight="false" outlineLevel="0" collapsed="false">
      <c r="A38" s="5" t="s">
        <v>288</v>
      </c>
      <c r="B38" s="11" t="s">
        <v>277</v>
      </c>
      <c r="C38" s="5" t="s">
        <v>278</v>
      </c>
      <c r="D38" s="7" t="s">
        <v>289</v>
      </c>
      <c r="E38" s="5" t="s">
        <v>290</v>
      </c>
      <c r="F38" s="5" t="s">
        <v>291</v>
      </c>
      <c r="G38" s="5" t="s">
        <v>292</v>
      </c>
      <c r="H38" s="5" t="s">
        <v>293</v>
      </c>
      <c r="I38" s="5" t="s">
        <v>56</v>
      </c>
      <c r="J38" s="5"/>
      <c r="K38" s="5"/>
      <c r="L38" s="8"/>
      <c r="M38" s="8"/>
      <c r="N38" s="8"/>
      <c r="O38" s="8"/>
      <c r="P38" s="9" t="str">
        <f aca="false">IF(AND(ISNUMBER(N38),ISNUMBER(O38)),IF(N38=0,"",(O38-N38)/N38),"")</f>
        <v/>
      </c>
      <c r="Q38" s="8"/>
      <c r="R38" s="8"/>
    </row>
    <row r="39" customFormat="false" ht="35.05" hidden="false" customHeight="false" outlineLevel="0" collapsed="false">
      <c r="A39" s="5" t="s">
        <v>294</v>
      </c>
      <c r="B39" s="11" t="s">
        <v>277</v>
      </c>
      <c r="C39" s="5" t="s">
        <v>295</v>
      </c>
      <c r="D39" s="7" t="s">
        <v>296</v>
      </c>
      <c r="E39" s="5" t="s">
        <v>297</v>
      </c>
      <c r="F39" s="5" t="s">
        <v>298</v>
      </c>
      <c r="G39" s="5" t="s">
        <v>299</v>
      </c>
      <c r="H39" s="5" t="s">
        <v>300</v>
      </c>
      <c r="I39" s="5" t="s">
        <v>91</v>
      </c>
      <c r="J39" s="5"/>
      <c r="K39" s="5"/>
      <c r="L39" s="8"/>
      <c r="M39" s="8"/>
      <c r="N39" s="8"/>
      <c r="O39" s="8"/>
      <c r="P39" s="9" t="str">
        <f aca="false">IF(AND(ISNUMBER(N39),ISNUMBER(O39)),IF(N39=0,"",(O39-N39)/N39),"")</f>
        <v/>
      </c>
      <c r="Q39" s="8"/>
      <c r="R39" s="8"/>
    </row>
    <row r="40" customFormat="false" ht="35.05" hidden="false" customHeight="false" outlineLevel="0" collapsed="false">
      <c r="A40" s="5" t="s">
        <v>301</v>
      </c>
      <c r="B40" s="11" t="s">
        <v>277</v>
      </c>
      <c r="C40" s="5" t="s">
        <v>302</v>
      </c>
      <c r="D40" s="7" t="s">
        <v>303</v>
      </c>
      <c r="E40" s="5" t="s">
        <v>304</v>
      </c>
      <c r="F40" s="5" t="s">
        <v>305</v>
      </c>
      <c r="G40" s="5" t="s">
        <v>306</v>
      </c>
      <c r="H40" s="5" t="s">
        <v>307</v>
      </c>
      <c r="I40" s="5" t="s">
        <v>56</v>
      </c>
      <c r="J40" s="5" t="s">
        <v>308</v>
      </c>
      <c r="K40" s="5"/>
      <c r="L40" s="8"/>
      <c r="M40" s="8"/>
      <c r="N40" s="8"/>
      <c r="O40" s="8"/>
      <c r="P40" s="9" t="str">
        <f aca="false">IF(AND(ISNUMBER(N40),ISNUMBER(O40)),IF(N40=0,"",(O40-N40)/N40),"")</f>
        <v/>
      </c>
      <c r="Q40" s="8"/>
      <c r="R40" s="8"/>
    </row>
    <row r="41" customFormat="false" ht="35.05" hidden="false" customHeight="false" outlineLevel="0" collapsed="false">
      <c r="A41" s="5" t="s">
        <v>309</v>
      </c>
      <c r="B41" s="11" t="s">
        <v>277</v>
      </c>
      <c r="C41" s="5" t="s">
        <v>302</v>
      </c>
      <c r="D41" s="7" t="s">
        <v>310</v>
      </c>
      <c r="E41" s="5" t="s">
        <v>311</v>
      </c>
      <c r="F41" s="5" t="s">
        <v>312</v>
      </c>
      <c r="G41" s="5" t="s">
        <v>54</v>
      </c>
      <c r="H41" s="5" t="s">
        <v>313</v>
      </c>
      <c r="I41" s="5" t="s">
        <v>56</v>
      </c>
      <c r="J41" s="5"/>
      <c r="K41" s="5"/>
      <c r="L41" s="8"/>
      <c r="M41" s="8"/>
      <c r="N41" s="8"/>
      <c r="O41" s="8"/>
      <c r="P41" s="9" t="str">
        <f aca="false">IF(AND(ISNUMBER(N41),ISNUMBER(O41)),IF(N41=0,"",(O41-N41)/N41),"")</f>
        <v/>
      </c>
      <c r="Q41" s="8"/>
      <c r="R41" s="8"/>
    </row>
    <row r="42" customFormat="false" ht="23.85" hidden="false" customHeight="false" outlineLevel="0" collapsed="false">
      <c r="A42" s="5" t="s">
        <v>314</v>
      </c>
      <c r="B42" s="11" t="s">
        <v>277</v>
      </c>
      <c r="C42" s="5" t="s">
        <v>315</v>
      </c>
      <c r="D42" s="7" t="s">
        <v>316</v>
      </c>
      <c r="E42" s="5" t="s">
        <v>317</v>
      </c>
      <c r="F42" s="5" t="s">
        <v>318</v>
      </c>
      <c r="G42" s="5" t="s">
        <v>254</v>
      </c>
      <c r="H42" s="5" t="s">
        <v>319</v>
      </c>
      <c r="I42" s="5" t="s">
        <v>56</v>
      </c>
      <c r="J42" s="5" t="s">
        <v>320</v>
      </c>
      <c r="K42" s="5"/>
      <c r="L42" s="8"/>
      <c r="M42" s="8"/>
      <c r="N42" s="8"/>
      <c r="O42" s="8"/>
      <c r="P42" s="9" t="str">
        <f aca="false">IF(AND(ISNUMBER(N42),ISNUMBER(O42)),IF(N42=0,"",(O42-N42)/N42),"")</f>
        <v/>
      </c>
      <c r="Q42" s="8"/>
      <c r="R42" s="8"/>
    </row>
    <row r="43" customFormat="false" ht="23.85" hidden="false" customHeight="false" outlineLevel="0" collapsed="false">
      <c r="A43" s="5" t="s">
        <v>321</v>
      </c>
      <c r="B43" s="11" t="s">
        <v>277</v>
      </c>
      <c r="C43" s="5" t="s">
        <v>315</v>
      </c>
      <c r="D43" s="7" t="s">
        <v>322</v>
      </c>
      <c r="E43" s="5" t="s">
        <v>323</v>
      </c>
      <c r="F43" s="5" t="s">
        <v>324</v>
      </c>
      <c r="G43" s="5" t="s">
        <v>241</v>
      </c>
      <c r="H43" s="5" t="s">
        <v>325</v>
      </c>
      <c r="I43" s="5" t="s">
        <v>56</v>
      </c>
      <c r="J43" s="5" t="s">
        <v>326</v>
      </c>
      <c r="K43" s="5"/>
      <c r="L43" s="8"/>
      <c r="M43" s="8"/>
      <c r="N43" s="8"/>
      <c r="O43" s="8"/>
      <c r="P43" s="9" t="str">
        <f aca="false">IF(AND(ISNUMBER(N43),ISNUMBER(O43)),IF(N43=0,"",(O43-N43)/N43),"")</f>
        <v/>
      </c>
      <c r="Q43" s="8"/>
      <c r="R43" s="8"/>
    </row>
    <row r="44" customFormat="false" ht="35.05" hidden="false" customHeight="false" outlineLevel="0" collapsed="false">
      <c r="A44" s="5" t="s">
        <v>327</v>
      </c>
      <c r="B44" s="11" t="s">
        <v>277</v>
      </c>
      <c r="C44" s="5" t="s">
        <v>328</v>
      </c>
      <c r="D44" s="7" t="s">
        <v>329</v>
      </c>
      <c r="E44" s="5" t="s">
        <v>330</v>
      </c>
      <c r="F44" s="5" t="s">
        <v>331</v>
      </c>
      <c r="G44" s="5" t="s">
        <v>54</v>
      </c>
      <c r="H44" s="5" t="s">
        <v>332</v>
      </c>
      <c r="I44" s="5" t="s">
        <v>91</v>
      </c>
      <c r="J44" s="5"/>
      <c r="K44" s="5"/>
      <c r="L44" s="8"/>
      <c r="M44" s="8"/>
      <c r="N44" s="8"/>
      <c r="O44" s="8"/>
      <c r="P44" s="9" t="str">
        <f aca="false">IF(AND(ISNUMBER(N44),ISNUMBER(O44)),IF(N44=0,"",(O44-N44)/N44),"")</f>
        <v/>
      </c>
      <c r="Q44" s="8"/>
      <c r="R44" s="8"/>
    </row>
    <row r="45" customFormat="false" ht="23.85" hidden="false" customHeight="false" outlineLevel="0" collapsed="false">
      <c r="A45" s="5" t="s">
        <v>333</v>
      </c>
      <c r="B45" s="11" t="s">
        <v>277</v>
      </c>
      <c r="C45" s="5" t="s">
        <v>302</v>
      </c>
      <c r="D45" s="7" t="s">
        <v>334</v>
      </c>
      <c r="E45" s="5" t="s">
        <v>335</v>
      </c>
      <c r="F45" s="5" t="s">
        <v>336</v>
      </c>
      <c r="G45" s="5" t="s">
        <v>337</v>
      </c>
      <c r="H45" s="5" t="s">
        <v>338</v>
      </c>
      <c r="I45" s="5" t="s">
        <v>339</v>
      </c>
      <c r="J45" s="5"/>
      <c r="K45" s="5"/>
      <c r="L45" s="8"/>
      <c r="M45" s="8"/>
      <c r="N45" s="8"/>
      <c r="O45" s="8"/>
      <c r="P45" s="9" t="str">
        <f aca="false">IF(AND(ISNUMBER(N45),ISNUMBER(O45)),IF(N45=0,"",(O45-N45)/N45),"")</f>
        <v/>
      </c>
      <c r="Q45" s="8"/>
      <c r="R45" s="8"/>
    </row>
    <row r="46" customFormat="false" ht="35.05" hidden="false" customHeight="false" outlineLevel="0" collapsed="false">
      <c r="A46" s="5" t="s">
        <v>340</v>
      </c>
      <c r="B46" s="11" t="s">
        <v>277</v>
      </c>
      <c r="C46" s="5" t="s">
        <v>328</v>
      </c>
      <c r="D46" s="7" t="s">
        <v>341</v>
      </c>
      <c r="E46" s="5" t="s">
        <v>342</v>
      </c>
      <c r="F46" s="5" t="s">
        <v>343</v>
      </c>
      <c r="G46" s="5" t="s">
        <v>54</v>
      </c>
      <c r="H46" s="5" t="s">
        <v>344</v>
      </c>
      <c r="I46" s="5" t="s">
        <v>56</v>
      </c>
      <c r="J46" s="5"/>
      <c r="K46" s="5"/>
      <c r="L46" s="8"/>
      <c r="M46" s="8"/>
      <c r="N46" s="8"/>
      <c r="O46" s="8"/>
      <c r="P46" s="9" t="str">
        <f aca="false">IF(AND(ISNUMBER(N46),ISNUMBER(O46)),IF(N46=0,"",(O46-N46)/N46),"")</f>
        <v/>
      </c>
      <c r="Q46" s="8"/>
      <c r="R46" s="8"/>
    </row>
    <row r="47" customFormat="false" ht="23.85" hidden="false" customHeight="false" outlineLevel="0" collapsed="false">
      <c r="A47" s="5" t="s">
        <v>345</v>
      </c>
      <c r="B47" s="11" t="s">
        <v>277</v>
      </c>
      <c r="C47" s="5" t="s">
        <v>346</v>
      </c>
      <c r="D47" s="7" t="s">
        <v>347</v>
      </c>
      <c r="E47" s="5" t="s">
        <v>348</v>
      </c>
      <c r="F47" s="5" t="s">
        <v>349</v>
      </c>
      <c r="G47" s="5" t="s">
        <v>337</v>
      </c>
      <c r="H47" s="5" t="s">
        <v>350</v>
      </c>
      <c r="I47" s="5" t="s">
        <v>162</v>
      </c>
      <c r="J47" s="5"/>
      <c r="K47" s="5"/>
      <c r="L47" s="8"/>
      <c r="M47" s="8"/>
      <c r="N47" s="8"/>
      <c r="O47" s="8"/>
      <c r="P47" s="9" t="str">
        <f aca="false">IF(AND(ISNUMBER(N47),ISNUMBER(O47)),IF(N47=0,"",(O47-N47)/N47),"")</f>
        <v/>
      </c>
      <c r="Q47" s="8"/>
      <c r="R47" s="8"/>
    </row>
  </sheetData>
  <autoFilter ref="A1:R47"/>
  <dataValidations count="1">
    <dataValidation allowBlank="true" errorStyle="stop" operator="between" showDropDown="false" showErrorMessage="false" showInputMessage="false" sqref="L2:L47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6" min="6" style="0" width="50"/>
  </cols>
  <sheetData>
    <row r="1" customFormat="false" ht="16.15" hidden="false" customHeight="false" outlineLevel="0" collapsed="false">
      <c r="A1" s="12" t="s">
        <v>351</v>
      </c>
    </row>
    <row r="2" customFormat="false" ht="15" hidden="false" customHeight="false" outlineLevel="0" collapsed="false">
      <c r="A2" s="13" t="s">
        <v>352</v>
      </c>
    </row>
    <row r="3" customFormat="false" ht="15" hidden="false" customHeight="false" outlineLevel="0" collapsed="false">
      <c r="A3" s="14" t="s">
        <v>353</v>
      </c>
      <c r="B3" s="15" t="n">
        <v>3</v>
      </c>
      <c r="C3" s="16" t="s">
        <v>354</v>
      </c>
    </row>
    <row r="4" customFormat="false" ht="15" hidden="false" customHeight="false" outlineLevel="0" collapsed="false">
      <c r="A4" s="14" t="s">
        <v>355</v>
      </c>
      <c r="B4" s="17" t="n">
        <v>150000</v>
      </c>
      <c r="C4" s="16" t="s">
        <v>356</v>
      </c>
    </row>
    <row r="5" customFormat="false" ht="15" hidden="false" customHeight="false" outlineLevel="0" collapsed="false">
      <c r="A5" s="14" t="s">
        <v>357</v>
      </c>
      <c r="B5" s="15" t="n">
        <v>45</v>
      </c>
      <c r="C5" s="16" t="s">
        <v>354</v>
      </c>
    </row>
    <row r="6" customFormat="false" ht="15" hidden="false" customHeight="false" outlineLevel="0" collapsed="false">
      <c r="A6" s="18" t="s">
        <v>358</v>
      </c>
      <c r="B6" s="19" t="n">
        <f aca="false">IF(B4&gt;0,B3*1000000/B4,"")</f>
        <v>20</v>
      </c>
    </row>
    <row r="7" customFormat="false" ht="15" hidden="false" customHeight="false" outlineLevel="0" collapsed="false">
      <c r="A7" s="18" t="s">
        <v>359</v>
      </c>
      <c r="B7" s="20" t="n">
        <f aca="false">IF(B4&gt;0,B5*1000/B4,"")</f>
        <v>0.3</v>
      </c>
    </row>
    <row r="9" customFormat="false" ht="15" hidden="false" customHeight="false" outlineLevel="0" collapsed="false">
      <c r="A9" s="13" t="s">
        <v>198</v>
      </c>
    </row>
    <row r="10" customFormat="false" ht="15" hidden="false" customHeight="false" outlineLevel="0" collapsed="false">
      <c r="A10" s="14" t="s">
        <v>360</v>
      </c>
      <c r="B10" s="17" t="n">
        <v>2400</v>
      </c>
      <c r="C10" s="16" t="s">
        <v>361</v>
      </c>
    </row>
    <row r="11" customFormat="false" ht="15" hidden="false" customHeight="false" outlineLevel="0" collapsed="false">
      <c r="A11" s="14" t="s">
        <v>362</v>
      </c>
      <c r="B11" s="17" t="n">
        <v>160000</v>
      </c>
      <c r="C11" s="16" t="s">
        <v>354</v>
      </c>
    </row>
    <row r="12" customFormat="false" ht="15" hidden="false" customHeight="false" outlineLevel="0" collapsed="false">
      <c r="A12" s="18" t="s">
        <v>363</v>
      </c>
      <c r="B12" s="21" t="n">
        <f aca="false">IF(B11&gt;0,B10/B11,"")</f>
        <v>0.015</v>
      </c>
    </row>
    <row r="14" customFormat="false" ht="15" hidden="false" customHeight="false" outlineLevel="0" collapsed="false">
      <c r="A14" s="13" t="s">
        <v>165</v>
      </c>
    </row>
    <row r="15" customFormat="false" ht="15" hidden="false" customHeight="false" outlineLevel="0" collapsed="false">
      <c r="A15" s="14" t="s">
        <v>364</v>
      </c>
      <c r="B15" s="15" t="n">
        <v>80</v>
      </c>
      <c r="C15" s="16" t="s">
        <v>354</v>
      </c>
    </row>
    <row r="16" customFormat="false" ht="15" hidden="false" customHeight="false" outlineLevel="0" collapsed="false">
      <c r="A16" s="14" t="s">
        <v>365</v>
      </c>
      <c r="B16" s="15" t="n">
        <v>12</v>
      </c>
      <c r="C16" s="16" t="s">
        <v>354</v>
      </c>
    </row>
    <row r="17" customFormat="false" ht="15" hidden="false" customHeight="false" outlineLevel="0" collapsed="false">
      <c r="A17" s="14" t="s">
        <v>366</v>
      </c>
      <c r="B17" s="15" t="n">
        <v>10</v>
      </c>
      <c r="C17" s="16" t="s">
        <v>354</v>
      </c>
    </row>
    <row r="18" customFormat="false" ht="15" hidden="false" customHeight="false" outlineLevel="0" collapsed="false">
      <c r="A18" s="14" t="s">
        <v>367</v>
      </c>
      <c r="B18" s="15" t="n">
        <v>81</v>
      </c>
      <c r="C18" s="16" t="s">
        <v>354</v>
      </c>
    </row>
    <row r="19" customFormat="false" ht="15" hidden="false" customHeight="false" outlineLevel="0" collapsed="false">
      <c r="A19" s="18" t="s">
        <v>368</v>
      </c>
      <c r="B19" s="21" t="n">
        <f aca="false">IF(B15&gt;0,((B16+B17)/2)/B15,"")</f>
        <v>0.1375</v>
      </c>
      <c r="C19" s="16" t="s">
        <v>369</v>
      </c>
    </row>
    <row r="20" customFormat="false" ht="15" hidden="false" customHeight="false" outlineLevel="0" collapsed="false">
      <c r="A20" s="18" t="s">
        <v>370</v>
      </c>
      <c r="B20" s="21" t="n">
        <f aca="false">IF(B18&gt;0,B17/B18,"")</f>
        <v>0.123456790123457</v>
      </c>
      <c r="C20" s="16" t="s">
        <v>371</v>
      </c>
    </row>
    <row r="22" customFormat="false" ht="15" hidden="false" customHeight="false" outlineLevel="0" collapsed="false">
      <c r="A22" s="13" t="s">
        <v>204</v>
      </c>
    </row>
    <row r="23" customFormat="false" ht="15" hidden="false" customHeight="false" outlineLevel="0" collapsed="false">
      <c r="A23" s="14" t="s">
        <v>372</v>
      </c>
      <c r="B23" s="17" t="n">
        <v>1200</v>
      </c>
      <c r="C23" s="16" t="s">
        <v>354</v>
      </c>
    </row>
    <row r="24" customFormat="false" ht="15" hidden="false" customHeight="false" outlineLevel="0" collapsed="false">
      <c r="A24" s="18" t="s">
        <v>373</v>
      </c>
      <c r="B24" s="19" t="n">
        <f aca="false">IF(B18&gt;0,B23/B18,"")</f>
        <v>14.8148148148148</v>
      </c>
      <c r="C24" s="16" t="s">
        <v>374</v>
      </c>
    </row>
    <row r="26" customFormat="false" ht="15" hidden="false" customHeight="false" outlineLevel="0" collapsed="false">
      <c r="A26" s="13" t="s">
        <v>375</v>
      </c>
    </row>
    <row r="27" customFormat="false" ht="15" hidden="false" customHeight="false" outlineLevel="0" collapsed="false">
      <c r="A27" s="14" t="s">
        <v>376</v>
      </c>
      <c r="B27" s="17" t="n">
        <v>38000</v>
      </c>
      <c r="C27" s="16" t="s">
        <v>354</v>
      </c>
    </row>
    <row r="28" customFormat="false" ht="15" hidden="false" customHeight="false" outlineLevel="0" collapsed="false">
      <c r="A28" s="14" t="s">
        <v>377</v>
      </c>
      <c r="B28" s="17" t="n">
        <v>35500</v>
      </c>
      <c r="C28" s="16" t="s">
        <v>354</v>
      </c>
    </row>
    <row r="29" customFormat="false" ht="15" hidden="false" customHeight="false" outlineLevel="0" collapsed="false">
      <c r="A29" s="18" t="s">
        <v>378</v>
      </c>
      <c r="B29" s="21" t="n">
        <f aca="false">IF(B27&gt;0,(B27-B28)/B27,"")</f>
        <v>0.0657894736842105</v>
      </c>
      <c r="C29" s="16" t="s">
        <v>379</v>
      </c>
    </row>
    <row r="31" customFormat="false" ht="15" hidden="false" customHeight="false" outlineLevel="0" collapsed="false">
      <c r="A31" s="13" t="s">
        <v>380</v>
      </c>
    </row>
    <row r="32" customFormat="false" ht="15" hidden="false" customHeight="false" outlineLevel="0" collapsed="false">
      <c r="A32" s="14" t="s">
        <v>381</v>
      </c>
      <c r="B32" s="17" t="n">
        <v>1300000</v>
      </c>
      <c r="C32" s="16" t="s">
        <v>382</v>
      </c>
    </row>
    <row r="33" customFormat="false" ht="15" hidden="false" customHeight="false" outlineLevel="0" collapsed="false">
      <c r="A33" s="14" t="s">
        <v>383</v>
      </c>
      <c r="B33" s="17" t="n">
        <v>4200000</v>
      </c>
      <c r="C33" s="16" t="s">
        <v>384</v>
      </c>
    </row>
    <row r="34" customFormat="false" ht="15" hidden="false" customHeight="false" outlineLevel="0" collapsed="false">
      <c r="A34" s="18" t="s">
        <v>279</v>
      </c>
      <c r="B34" s="21" t="n">
        <f aca="false">IF(B33&gt;0,B32/B33,"")</f>
        <v>0.30952380952381</v>
      </c>
    </row>
    <row r="36" customFormat="false" ht="15" hidden="false" customHeight="false" outlineLevel="0" collapsed="false">
      <c r="A36" s="13" t="s">
        <v>385</v>
      </c>
    </row>
    <row r="37" customFormat="false" ht="23.85" hidden="false" customHeight="false" outlineLevel="0" collapsed="false">
      <c r="A37" s="22" t="s">
        <v>386</v>
      </c>
      <c r="B37" s="22" t="s">
        <v>387</v>
      </c>
      <c r="C37" s="22" t="s">
        <v>28</v>
      </c>
      <c r="D37" s="22" t="s">
        <v>388</v>
      </c>
      <c r="E37" s="22" t="s">
        <v>389</v>
      </c>
      <c r="F37" s="22" t="s">
        <v>390</v>
      </c>
    </row>
    <row r="38" customFormat="false" ht="15" hidden="false" customHeight="false" outlineLevel="0" collapsed="false">
      <c r="A38" s="14" t="s">
        <v>391</v>
      </c>
      <c r="B38" s="17" t="n">
        <v>250000</v>
      </c>
      <c r="C38" s="14" t="s">
        <v>392</v>
      </c>
      <c r="D38" s="15"/>
      <c r="E38" s="23" t="str">
        <f aca="false">IF(AND(ISNUMBER(B38),ISNUMBER(D38)),B38*D38/1000,"")</f>
        <v/>
      </c>
      <c r="F38" s="15"/>
    </row>
    <row r="39" customFormat="false" ht="15" hidden="false" customHeight="false" outlineLevel="0" collapsed="false">
      <c r="A39" s="14" t="s">
        <v>393</v>
      </c>
      <c r="B39" s="17" t="n">
        <v>18000</v>
      </c>
      <c r="C39" s="14" t="s">
        <v>394</v>
      </c>
      <c r="D39" s="15"/>
      <c r="E39" s="23" t="str">
        <f aca="false">IF(AND(ISNUMBER(B39),ISNUMBER(D39)),B39*D39/1000,"")</f>
        <v/>
      </c>
      <c r="F39" s="15"/>
    </row>
    <row r="40" customFormat="false" ht="15" hidden="false" customHeight="false" outlineLevel="0" collapsed="false">
      <c r="A40" s="14" t="s">
        <v>395</v>
      </c>
      <c r="B40" s="17"/>
      <c r="C40" s="14" t="s">
        <v>394</v>
      </c>
      <c r="D40" s="15"/>
      <c r="E40" s="23" t="str">
        <f aca="false">IF(AND(ISNUMBER(B40),ISNUMBER(D40)),B40*D40/1000,"")</f>
        <v/>
      </c>
      <c r="F40" s="15"/>
    </row>
    <row r="41" customFormat="false" ht="15" hidden="false" customHeight="false" outlineLevel="0" collapsed="false">
      <c r="A41" s="14" t="s">
        <v>396</v>
      </c>
      <c r="B41" s="17"/>
      <c r="C41" s="14" t="s">
        <v>397</v>
      </c>
      <c r="D41" s="15"/>
      <c r="E41" s="23" t="str">
        <f aca="false">IF(AND(ISNUMBER(B41),ISNUMBER(D41)),B41*D41/1000,"")</f>
        <v/>
      </c>
      <c r="F41" s="15"/>
    </row>
    <row r="42" customFormat="false" ht="15" hidden="false" customHeight="false" outlineLevel="0" collapsed="false">
      <c r="A42" s="14" t="s">
        <v>398</v>
      </c>
      <c r="B42" s="17" t="n">
        <v>420000</v>
      </c>
      <c r="C42" s="14" t="s">
        <v>399</v>
      </c>
      <c r="D42" s="15"/>
      <c r="E42" s="23" t="str">
        <f aca="false">IF(AND(ISNUMBER(B42),ISNUMBER(D42)),B42*D42/1000,"")</f>
        <v/>
      </c>
      <c r="F42" s="15"/>
    </row>
    <row r="43" customFormat="false" ht="15" hidden="false" customHeight="false" outlineLevel="0" collapsed="false">
      <c r="A43" s="14" t="s">
        <v>400</v>
      </c>
      <c r="B43" s="17"/>
      <c r="C43" s="14" t="s">
        <v>399</v>
      </c>
      <c r="D43" s="15"/>
      <c r="E43" s="23" t="str">
        <f aca="false">IF(AND(ISNUMBER(B43),ISNUMBER(D43)),B43*D43/1000,"")</f>
        <v/>
      </c>
      <c r="F43" s="15"/>
    </row>
    <row r="44" customFormat="false" ht="15" hidden="false" customHeight="false" outlineLevel="0" collapsed="false">
      <c r="A44" s="18" t="s">
        <v>401</v>
      </c>
      <c r="E44" s="24" t="n">
        <f aca="false">SUM(E38:E41)</f>
        <v>0</v>
      </c>
    </row>
    <row r="45" customFormat="false" ht="15" hidden="false" customHeight="false" outlineLevel="0" collapsed="false">
      <c r="A45" s="18" t="s">
        <v>402</v>
      </c>
      <c r="E45" s="24" t="n">
        <f aca="false">SUM(E42:E43)</f>
        <v>0</v>
      </c>
    </row>
    <row r="46" customFormat="false" ht="15" hidden="false" customHeight="false" outlineLevel="0" collapsed="false">
      <c r="A46" s="16" t="s">
        <v>403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4" min="3" style="0" width="22"/>
  </cols>
  <sheetData>
    <row r="1" customFormat="false" ht="16.15" hidden="false" customHeight="false" outlineLevel="0" collapsed="false">
      <c r="A1" s="12" t="s">
        <v>404</v>
      </c>
    </row>
    <row r="3" customFormat="false" ht="23.85" hidden="false" customHeight="false" outlineLevel="0" collapsed="false">
      <c r="A3" s="22" t="s">
        <v>23</v>
      </c>
      <c r="B3" s="22" t="s">
        <v>405</v>
      </c>
      <c r="C3" s="22" t="s">
        <v>406</v>
      </c>
      <c r="D3" s="22" t="s">
        <v>407</v>
      </c>
    </row>
    <row r="4" customFormat="false" ht="15" hidden="false" customHeight="false" outlineLevel="0" collapsed="false">
      <c r="A4" s="25" t="s">
        <v>41</v>
      </c>
      <c r="B4" s="25" t="n">
        <f aca="false">COUNTIF(Référentiel!$B$2:$B$47,A4)</f>
        <v>16</v>
      </c>
      <c r="C4" s="25" t="n">
        <f aca="false">COUNTIFS(Référentiel!$B$2:$B$47,A4,Référentiel!$L$2:$L$47,"oui")</f>
        <v>0</v>
      </c>
      <c r="D4" s="25" t="n">
        <f aca="false">SUMPRODUCT((Référentiel!$B$2:$B$47=A4)*(Référentiel!$L$2:$L$47="oui")*ISNUMBER(Référentiel!$O$2:$O$47))</f>
        <v>0</v>
      </c>
    </row>
    <row r="5" customFormat="false" ht="15" hidden="false" customHeight="false" outlineLevel="0" collapsed="false">
      <c r="A5" s="25" t="s">
        <v>155</v>
      </c>
      <c r="B5" s="25" t="n">
        <f aca="false">COUNTIF(Référentiel!$B$2:$B$47,A5)</f>
        <v>18</v>
      </c>
      <c r="C5" s="25" t="n">
        <f aca="false">COUNTIFS(Référentiel!$B$2:$B$47,A5,Référentiel!$L$2:$L$47,"oui")</f>
        <v>0</v>
      </c>
      <c r="D5" s="25" t="n">
        <f aca="false">SUMPRODUCT((Référentiel!$B$2:$B$47=A5)*(Référentiel!$L$2:$L$47="oui")*ISNUMBER(Référentiel!$O$2:$O$47))</f>
        <v>0</v>
      </c>
    </row>
    <row r="6" customFormat="false" ht="15" hidden="false" customHeight="false" outlineLevel="0" collapsed="false">
      <c r="A6" s="25" t="s">
        <v>277</v>
      </c>
      <c r="B6" s="25" t="n">
        <f aca="false">COUNTIF(Référentiel!$B$2:$B$47,A6)</f>
        <v>12</v>
      </c>
      <c r="C6" s="25" t="n">
        <f aca="false">COUNTIFS(Référentiel!$B$2:$B$47,A6,Référentiel!$L$2:$L$47,"oui")</f>
        <v>0</v>
      </c>
      <c r="D6" s="25" t="n">
        <f aca="false">SUMPRODUCT((Référentiel!$B$2:$B$47=A6)*(Référentiel!$L$2:$L$47="oui")*ISNUMBER(Référentiel!$O$2:$O$47))</f>
        <v>0</v>
      </c>
    </row>
    <row r="7" customFormat="false" ht="15" hidden="false" customHeight="false" outlineLevel="0" collapsed="false">
      <c r="A7" s="18" t="s">
        <v>408</v>
      </c>
      <c r="B7" s="26" t="n">
        <f aca="false">SUM(B4:B6)</f>
        <v>46</v>
      </c>
      <c r="C7" s="26" t="n">
        <f aca="false">SUM(C4:C6)</f>
        <v>0</v>
      </c>
      <c r="D7" s="26" t="n">
        <f aca="false">SUM(D4:D6)</f>
        <v>0</v>
      </c>
    </row>
    <row r="9" customFormat="false" ht="15" hidden="false" customHeight="false" outlineLevel="0" collapsed="false">
      <c r="A9" s="27" t="s">
        <v>409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2026-10-30T14:17:18Z</dcterms:created>
  <dc:creator>openpyxl</dc:creator>
  <dc:description/>
  <dc:language>en-US</dc:language>
  <cp:lastModifiedBy/>
  <dcterms:modified xsi:type="dcterms:W3CDTF">2026-10-30T14:17:18Z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